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80" activeTab="0"/>
  </bookViews>
  <sheets>
    <sheet name="男子一覧表" sheetId="1" r:id="rId1"/>
    <sheet name="女子一覧表" sheetId="2" r:id="rId2"/>
    <sheet name="貼り付けデータ" sheetId="3" r:id="rId3"/>
    <sheet name="貼り付けデータ２" sheetId="4" r:id="rId4"/>
    <sheet name="学校番号" sheetId="5" r:id="rId5"/>
    <sheet name="互換性レポート" sheetId="6" r:id="rId6"/>
  </sheets>
  <definedNames>
    <definedName name="_xlnm.Print_Area" localSheetId="1">'女子一覧表'!$A$1:$T$46</definedName>
    <definedName name="_xlnm.Print_Area" localSheetId="0">'男子一覧表'!$A$1:$T$46</definedName>
  </definedNames>
  <calcPr fullCalcOnLoad="1"/>
</workbook>
</file>

<file path=xl/sharedStrings.xml><?xml version="1.0" encoding="utf-8"?>
<sst xmlns="http://schemas.openxmlformats.org/spreadsheetml/2006/main" count="651" uniqueCount="183">
  <si>
    <t>（様式１）</t>
  </si>
  <si>
    <t>No．</t>
  </si>
  <si>
    <t>申　込　種　目</t>
  </si>
  <si>
    <t>個人種目</t>
  </si>
  <si>
    <t>リレー</t>
  </si>
  <si>
    <t>支部</t>
  </si>
  <si>
    <t>氏　　　名</t>
  </si>
  <si>
    <t>種目</t>
  </si>
  <si>
    <t>氏名</t>
  </si>
  <si>
    <t>所属</t>
  </si>
  <si>
    <t>最高記録</t>
  </si>
  <si>
    <t>記録</t>
  </si>
  <si>
    <t>金　　額</t>
  </si>
  <si>
    <t>合　計</t>
  </si>
  <si>
    <t>選手</t>
  </si>
  <si>
    <t>番号</t>
  </si>
  <si>
    <t>地域</t>
  </si>
  <si>
    <t>番号</t>
  </si>
  <si>
    <t>チェック</t>
  </si>
  <si>
    <t>性</t>
  </si>
  <si>
    <t>年</t>
  </si>
  <si>
    <t>間違えはありません。一覧表を印刷してください。</t>
  </si>
  <si>
    <t>ファイル名を変えずに</t>
  </si>
  <si>
    <t>保存してください。</t>
  </si>
  <si>
    <t>重要</t>
  </si>
  <si>
    <t>手順</t>
  </si>
  <si>
    <t>③</t>
  </si>
  <si>
    <t/>
  </si>
  <si>
    <t>Ｎｏ．</t>
  </si>
  <si>
    <t>顧問</t>
  </si>
  <si>
    <t>帯同審判</t>
  </si>
  <si>
    <t>陸連番号</t>
  </si>
  <si>
    <t>学校番号</t>
  </si>
  <si>
    <t>支部</t>
  </si>
  <si>
    <t>所属</t>
  </si>
  <si>
    <t>地域</t>
  </si>
  <si>
    <t>種目コード</t>
  </si>
  <si>
    <t>学校コード</t>
  </si>
  <si>
    <t>支部番号</t>
  </si>
  <si>
    <t>学校コード</t>
  </si>
  <si>
    <t>支部コード</t>
  </si>
  <si>
    <t>氏　　　名</t>
  </si>
  <si>
    <t>フリガナ</t>
  </si>
  <si>
    <t>個人種目１</t>
  </si>
  <si>
    <t>個人種目２</t>
  </si>
  <si>
    <t>年</t>
  </si>
  <si>
    <t>Ｎｏ．</t>
  </si>
  <si>
    <t xml:space="preserve">　所　　属    名 </t>
  </si>
  <si>
    <t>　代 表 者 氏 名</t>
  </si>
  <si>
    <t>　申し込み責任者　　</t>
  </si>
  <si>
    <t>選手番号は記入しないでください。</t>
  </si>
  <si>
    <t>←押さないでください。</t>
  </si>
  <si>
    <t>「データ転送ボタン」は押さないでください。</t>
  </si>
  <si>
    <t>必要に応じて男子・女子の一覧表を印刷してください。</t>
  </si>
  <si>
    <t>　連 絡 先 住 所　　</t>
  </si>
  <si>
    <t xml:space="preserve">　連 絡 先 電 話　　 </t>
  </si>
  <si>
    <t>①</t>
  </si>
  <si>
    <r>
      <t>選手のデータ</t>
    </r>
    <r>
      <rPr>
        <sz val="10"/>
        <rFont val="ＭＳ Ｐゴシック"/>
        <family val="3"/>
      </rPr>
      <t>を入力してください。</t>
    </r>
  </si>
  <si>
    <t>②</t>
  </si>
  <si>
    <r>
      <t>リレーのデータ</t>
    </r>
    <r>
      <rPr>
        <sz val="10"/>
        <rFont val="ＭＳ Ｐゴシック"/>
        <family val="3"/>
      </rPr>
      <t>を入力してください。</t>
    </r>
  </si>
  <si>
    <r>
      <t>参加者数</t>
    </r>
    <r>
      <rPr>
        <sz val="10"/>
        <rFont val="ＭＳ Ｐゴシック"/>
        <family val="3"/>
      </rPr>
      <t>、</t>
    </r>
    <r>
      <rPr>
        <sz val="10"/>
        <color indexed="10"/>
        <rFont val="ＭＳ Ｐゴシック"/>
        <family val="3"/>
      </rPr>
      <t>プロの部数</t>
    </r>
    <r>
      <rPr>
        <sz val="10"/>
        <rFont val="ＭＳ Ｐゴシック"/>
        <family val="3"/>
      </rPr>
      <t>等を入力してください。</t>
    </r>
  </si>
  <si>
    <t>④</t>
  </si>
  <si>
    <t>所属、連絡先などを入力してください。</t>
  </si>
  <si>
    <t>⑤</t>
  </si>
  <si>
    <t>⑥</t>
  </si>
  <si>
    <t>⑦</t>
  </si>
  <si>
    <r>
      <t>「保存して終了」</t>
    </r>
    <r>
      <rPr>
        <sz val="10"/>
        <color indexed="10"/>
        <rFont val="ＭＳ Ｐゴシック"/>
        <family val="3"/>
      </rPr>
      <t>ボタンを押し保存</t>
    </r>
    <r>
      <rPr>
        <sz val="10"/>
        <rFont val="ＭＳ Ｐゴシック"/>
        <family val="3"/>
      </rPr>
      <t>してください。</t>
    </r>
  </si>
  <si>
    <t>⑧</t>
  </si>
  <si>
    <r>
      <t>ファイルを</t>
    </r>
    <r>
      <rPr>
        <sz val="10"/>
        <color indexed="10"/>
        <rFont val="ＭＳ Ｐゴシック"/>
        <family val="3"/>
      </rPr>
      <t>指定のアドレスまで送信</t>
    </r>
    <r>
      <rPr>
        <sz val="10"/>
        <rFont val="ＭＳ Ｐゴシック"/>
        <family val="3"/>
      </rPr>
      <t>してください。</t>
    </r>
  </si>
  <si>
    <t>⑨</t>
  </si>
  <si>
    <r>
      <t>印刷した</t>
    </r>
    <r>
      <rPr>
        <sz val="10"/>
        <color indexed="10"/>
        <rFont val="ＭＳ Ｐゴシック"/>
        <family val="3"/>
      </rPr>
      <t>一覧表と参加費を郵送</t>
    </r>
    <r>
      <rPr>
        <sz val="10"/>
        <rFont val="ＭＳ Ｐゴシック"/>
        <family val="3"/>
      </rPr>
      <t>してください。</t>
    </r>
  </si>
  <si>
    <t>フリガナ</t>
  </si>
  <si>
    <t>三鷹市陸上競技会</t>
  </si>
  <si>
    <r>
      <t xml:space="preserve">フリガナ
</t>
    </r>
    <r>
      <rPr>
        <sz val="9.45"/>
        <color indexed="10"/>
        <rFont val="ＭＳ 明朝"/>
        <family val="1"/>
      </rPr>
      <t>（要確認修正）</t>
    </r>
  </si>
  <si>
    <t>100m</t>
  </si>
  <si>
    <t>都道府県</t>
  </si>
  <si>
    <t>埼玉</t>
  </si>
  <si>
    <t>神奈川</t>
  </si>
  <si>
    <t>千葉</t>
  </si>
  <si>
    <t>茨城</t>
  </si>
  <si>
    <t>栃木</t>
  </si>
  <si>
    <t>群馬</t>
  </si>
  <si>
    <t>山梨</t>
  </si>
  <si>
    <t>北海道</t>
  </si>
  <si>
    <t>青森</t>
  </si>
  <si>
    <t>岩手</t>
  </si>
  <si>
    <t>秋田</t>
  </si>
  <si>
    <t>宮城</t>
  </si>
  <si>
    <t>山形</t>
  </si>
  <si>
    <t>福島</t>
  </si>
  <si>
    <t>長野</t>
  </si>
  <si>
    <t>新潟</t>
  </si>
  <si>
    <t>富山</t>
  </si>
  <si>
    <t>石川</t>
  </si>
  <si>
    <t>福井</t>
  </si>
  <si>
    <t>静岡</t>
  </si>
  <si>
    <t>愛知</t>
  </si>
  <si>
    <t>岐阜</t>
  </si>
  <si>
    <t>三重</t>
  </si>
  <si>
    <t>滋賀</t>
  </si>
  <si>
    <t>京都</t>
  </si>
  <si>
    <t>大阪</t>
  </si>
  <si>
    <t>奈良</t>
  </si>
  <si>
    <t>和歌山</t>
  </si>
  <si>
    <t>兵庫</t>
  </si>
  <si>
    <t>鳥取</t>
  </si>
  <si>
    <t>島根</t>
  </si>
  <si>
    <t>岡山</t>
  </si>
  <si>
    <t>広島</t>
  </si>
  <si>
    <t>山口</t>
  </si>
  <si>
    <t>香川</t>
  </si>
  <si>
    <t>愛媛</t>
  </si>
  <si>
    <t>徳島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</si>
  <si>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</si>
  <si>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</si>
  <si>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</si>
  <si>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</si>
  <si>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</si>
  <si>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</si>
  <si>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</si>
  <si>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</si>
  <si>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</si>
  <si>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東京</t>
  </si>
  <si>
    <t>登録　　陸協名</t>
  </si>
  <si>
    <t>　　　会　計</t>
  </si>
  <si>
    <t>種　目</t>
  </si>
  <si>
    <t>一般、壮年　男子　申し込み用</t>
  </si>
  <si>
    <t>一般、壮年　女子　申し込み用</t>
  </si>
  <si>
    <t>年齢</t>
  </si>
  <si>
    <t>記録証希望の方、参加種目、セルの背景を黄色にしてください。</t>
  </si>
  <si>
    <t>人数</t>
  </si>
  <si>
    <r>
      <t>１種目</t>
    </r>
    <r>
      <rPr>
        <sz val="9"/>
        <rFont val="ＭＳ 明朝"/>
        <family val="1"/>
      </rPr>
      <t>（１５００円）</t>
    </r>
  </si>
  <si>
    <r>
      <t>　ﾘ　ﾚｰ</t>
    </r>
    <r>
      <rPr>
        <sz val="9"/>
        <rFont val="ＭＳ 明朝"/>
        <family val="1"/>
      </rPr>
      <t>（１０００円）</t>
    </r>
  </si>
  <si>
    <r>
      <t>記録証</t>
    </r>
    <r>
      <rPr>
        <sz val="9"/>
        <rFont val="ＭＳ 明朝"/>
        <family val="1"/>
      </rPr>
      <t>（２００円）</t>
    </r>
  </si>
  <si>
    <r>
      <t>２種目</t>
    </r>
    <r>
      <rPr>
        <sz val="9"/>
        <rFont val="ＭＳ 明朝"/>
        <family val="1"/>
      </rPr>
      <t>（１５００円）</t>
    </r>
  </si>
  <si>
    <t>第６５回　三鷹市民体育祭陸上競技大会　兼　第４７回三鷹市陸上競技記録会</t>
  </si>
  <si>
    <t>壮年１部１００ｍ</t>
  </si>
  <si>
    <t>壮年２部１００ｍ</t>
  </si>
  <si>
    <t>２００ｍ</t>
  </si>
  <si>
    <t>４００ｍ</t>
  </si>
  <si>
    <t>８００ｍ</t>
  </si>
  <si>
    <t>壮年１部８００ｍ</t>
  </si>
  <si>
    <t>１５００ｍ</t>
  </si>
  <si>
    <t>壮年１部１５００ｍ</t>
  </si>
  <si>
    <t>壮年２部１５００ｍ</t>
  </si>
  <si>
    <t>５０００ｍ</t>
  </si>
  <si>
    <t>壮年１部５０００ｍ</t>
  </si>
  <si>
    <t>壮年２部５０００ｍ</t>
  </si>
  <si>
    <t>走高跳</t>
  </si>
  <si>
    <t>走幅跳</t>
  </si>
  <si>
    <t>壮年１部走幅跳</t>
  </si>
  <si>
    <t>砲丸投</t>
  </si>
  <si>
    <t>壮年２部砲丸投</t>
  </si>
  <si>
    <t>Ａ</t>
  </si>
  <si>
    <t>Ｂ</t>
  </si>
  <si>
    <t>Ｃ</t>
  </si>
  <si>
    <t>１００ｍ</t>
  </si>
  <si>
    <t>３０００ｍ</t>
  </si>
  <si>
    <t>壮年１部３０００ｍ</t>
  </si>
  <si>
    <t>男</t>
  </si>
  <si>
    <t>女</t>
  </si>
  <si>
    <t>　</t>
  </si>
  <si>
    <t>　</t>
  </si>
  <si>
    <t>（修正）一般申し込み用紙b.xls の互換性レポート</t>
  </si>
  <si>
    <t>2015/7/6 20:21 に実行</t>
  </si>
  <si>
    <t>このブックで使用されている次の機能は、以前のバージョンの Excel ではサポートされていません。このブックを以前のバージョンの Excel で開くか、以前のファイル形式で保存すると、それらの機能が失われるか、正常に実行されなくなる可能性があります。</t>
  </si>
  <si>
    <t>機能の大幅な損失</t>
  </si>
  <si>
    <t>出現数</t>
  </si>
  <si>
    <t>バージョン</t>
  </si>
  <si>
    <t>このブック内の一部のセルには、他のワークシートの値を参照するデータ入力規則が設定されています。このようなデータ入力規則は保存されません。</t>
  </si>
  <si>
    <t>男子一覧表'!L6:L19</t>
  </si>
  <si>
    <t>男子一覧表'!O6:O36</t>
  </si>
  <si>
    <t>男子一覧表'!L20:L36</t>
  </si>
  <si>
    <t>男子一覧表'!AD30</t>
  </si>
  <si>
    <t>男子一覧表'!R6:R36</t>
  </si>
  <si>
    <t>男子一覧表'!B6:B35</t>
  </si>
  <si>
    <t>Excel 97-2003</t>
  </si>
  <si>
    <t>女子一覧表'!AD30</t>
  </si>
  <si>
    <t>女子一覧表'!L6:L36</t>
  </si>
  <si>
    <t>女子一覧表'!O6:O36</t>
  </si>
  <si>
    <t>女子一覧表'!AH20</t>
  </si>
  <si>
    <t>女子一覧表'!R6:R36</t>
  </si>
  <si>
    <t>女子一覧表'!B6:B35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</si>
</sst>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00000"/>
    <numFmt numFmtId="179" formatCode="00000"/>
    <numFmt numFmtId="180" formatCode="00"/>
    <numFmt numFmtId="181" formatCode="0.0_ "/>
  </numFmts>
  <fonts count="60">
    <font>
      <sz val="11"/>
      <name val="ＭＳ Ｐゴシック"/>
      <family val="3"/>
    </font>
    <font>
      <sz val="14"/>
      <name val="ＭＳ 明朝"/>
      <family val="1"/>
    </font>
    <font>
      <sz val="9.45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b/>
      <sz val="9.45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8"/>
      <name val="ＭＳ Ｐゴシック"/>
      <family val="3"/>
    </font>
    <font>
      <sz val="7"/>
      <name val="ＭＳ 明朝"/>
      <family val="1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b/>
      <sz val="12"/>
      <name val="ＭＳ 明朝"/>
      <family val="1"/>
    </font>
    <font>
      <b/>
      <sz val="15"/>
      <color indexed="56"/>
      <name val="ＭＳ Ｐゴシック"/>
      <family val="3"/>
    </font>
    <font>
      <b/>
      <sz val="9.45"/>
      <color indexed="10"/>
      <name val="ＭＳ 明朝"/>
      <family val="1"/>
    </font>
    <font>
      <sz val="9.45"/>
      <color indexed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medium"/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8" fillId="0" borderId="3" applyNumberFormat="0" applyFill="0" applyAlignment="0" applyProtection="0"/>
    <xf numFmtId="0" fontId="49" fillId="28" borderId="0" applyNumberFormat="0" applyBorder="0" applyAlignment="0" applyProtection="0"/>
    <xf numFmtId="0" fontId="50" fillId="29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9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59" fillId="31" borderId="0" applyNumberFormat="0" applyBorder="0" applyAlignment="0" applyProtection="0"/>
  </cellStyleXfs>
  <cellXfs count="237">
    <xf numFmtId="0" fontId="0" fillId="0" borderId="0" xfId="0" applyAlignment="1">
      <alignment vertical="center"/>
    </xf>
    <xf numFmtId="0" fontId="7" fillId="0" borderId="10" xfId="62" applyFont="1" applyFill="1" applyBorder="1" applyAlignment="1" applyProtection="1">
      <alignment horizontal="center" vertical="center" shrinkToFit="1"/>
      <protection locked="0"/>
    </xf>
    <xf numFmtId="0" fontId="7" fillId="0" borderId="11" xfId="62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wrapText="1"/>
    </xf>
    <xf numFmtId="0" fontId="0" fillId="0" borderId="0" xfId="61">
      <alignment vertical="center"/>
      <protection/>
    </xf>
    <xf numFmtId="0" fontId="0" fillId="0" borderId="0" xfId="63">
      <alignment vertical="center"/>
      <protection/>
    </xf>
    <xf numFmtId="0" fontId="0" fillId="0" borderId="0" xfId="63" applyFont="1">
      <alignment vertical="center"/>
      <protection/>
    </xf>
    <xf numFmtId="0" fontId="0" fillId="0" borderId="0" xfId="63" applyFont="1">
      <alignment vertical="center"/>
      <protection/>
    </xf>
    <xf numFmtId="0" fontId="0" fillId="0" borderId="0" xfId="0" applyAlignment="1">
      <alignment/>
    </xf>
    <xf numFmtId="178" fontId="0" fillId="0" borderId="0" xfId="61" applyNumberFormat="1">
      <alignment vertical="center"/>
      <protection/>
    </xf>
    <xf numFmtId="176" fontId="8" fillId="0" borderId="12" xfId="62" applyNumberFormat="1" applyFont="1" applyFill="1" applyBorder="1" applyAlignment="1" applyProtection="1">
      <alignment horizontal="center" vertical="center"/>
      <protection locked="0"/>
    </xf>
    <xf numFmtId="0" fontId="7" fillId="0" borderId="13" xfId="62" applyFont="1" applyFill="1" applyBorder="1" applyAlignment="1" applyProtection="1">
      <alignment horizontal="center" vertical="center" shrinkToFit="1"/>
      <protection locked="0"/>
    </xf>
    <xf numFmtId="176" fontId="8" fillId="0" borderId="14" xfId="62" applyNumberFormat="1" applyFont="1" applyFill="1" applyBorder="1" applyAlignment="1" applyProtection="1">
      <alignment horizontal="center" vertical="center"/>
      <protection locked="0"/>
    </xf>
    <xf numFmtId="0" fontId="7" fillId="0" borderId="15" xfId="62" applyFont="1" applyFill="1" applyBorder="1" applyAlignment="1" applyProtection="1">
      <alignment horizontal="center" vertical="center" shrinkToFit="1"/>
      <protection locked="0"/>
    </xf>
    <xf numFmtId="176" fontId="8" fillId="0" borderId="16" xfId="62" applyNumberFormat="1" applyFont="1" applyFill="1" applyBorder="1" applyAlignment="1" applyProtection="1">
      <alignment horizontal="center" vertical="center"/>
      <protection locked="0"/>
    </xf>
    <xf numFmtId="176" fontId="8" fillId="0" borderId="17" xfId="62" applyNumberFormat="1" applyFont="1" applyFill="1" applyBorder="1" applyAlignment="1" applyProtection="1">
      <alignment horizontal="center" vertical="center"/>
      <protection locked="0"/>
    </xf>
    <xf numFmtId="176" fontId="8" fillId="0" borderId="18" xfId="62" applyNumberFormat="1" applyFont="1" applyFill="1" applyBorder="1" applyAlignment="1" applyProtection="1">
      <alignment horizontal="center" vertical="center"/>
      <protection locked="0"/>
    </xf>
    <xf numFmtId="0" fontId="7" fillId="0" borderId="19" xfId="62" applyFont="1" applyFill="1" applyBorder="1" applyAlignment="1" applyProtection="1">
      <alignment horizontal="center" vertical="center" shrinkToFit="1"/>
      <protection locked="0"/>
    </xf>
    <xf numFmtId="176" fontId="8" fillId="0" borderId="20" xfId="62" applyNumberFormat="1" applyFont="1" applyFill="1" applyBorder="1" applyAlignment="1" applyProtection="1">
      <alignment horizontal="center" vertical="center"/>
      <protection locked="0"/>
    </xf>
    <xf numFmtId="176" fontId="8" fillId="0" borderId="21" xfId="62" applyNumberFormat="1" applyFont="1" applyFill="1" applyBorder="1" applyAlignment="1" applyProtection="1">
      <alignment horizontal="center" vertical="center"/>
      <protection locked="0"/>
    </xf>
    <xf numFmtId="0" fontId="7" fillId="0" borderId="22" xfId="62" applyFont="1" applyFill="1" applyBorder="1" applyAlignment="1" applyProtection="1">
      <alignment horizontal="center" vertical="center" shrinkToFit="1"/>
      <protection locked="0"/>
    </xf>
    <xf numFmtId="0" fontId="7" fillId="0" borderId="23" xfId="62" applyFont="1" applyFill="1" applyBorder="1" applyAlignment="1" applyProtection="1">
      <alignment horizontal="center" vertical="center" shrinkToFit="1"/>
      <protection locked="0"/>
    </xf>
    <xf numFmtId="0" fontId="7" fillId="0" borderId="24" xfId="62" applyFont="1" applyFill="1" applyBorder="1" applyAlignment="1" applyProtection="1">
      <alignment horizontal="center" vertical="center" shrinkToFit="1"/>
      <protection locked="0"/>
    </xf>
    <xf numFmtId="0" fontId="7" fillId="0" borderId="25" xfId="62" applyFont="1" applyFill="1" applyBorder="1" applyAlignment="1" applyProtection="1">
      <alignment horizontal="center" vertical="center" shrinkToFit="1"/>
      <protection locked="0"/>
    </xf>
    <xf numFmtId="0" fontId="7" fillId="0" borderId="26" xfId="62" applyFont="1" applyFill="1" applyBorder="1" applyAlignment="1" applyProtection="1">
      <alignment horizontal="center" vertical="center" shrinkToFit="1"/>
      <protection locked="0"/>
    </xf>
    <xf numFmtId="176" fontId="8" fillId="0" borderId="27" xfId="62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7" fillId="0" borderId="28" xfId="62" applyFont="1" applyFill="1" applyBorder="1" applyAlignment="1" applyProtection="1">
      <alignment horizontal="center" vertical="center" shrinkToFit="1"/>
      <protection locked="0"/>
    </xf>
    <xf numFmtId="0" fontId="7" fillId="0" borderId="29" xfId="62" applyFont="1" applyFill="1" applyBorder="1" applyAlignment="1" applyProtection="1">
      <alignment horizontal="center" vertical="center" shrinkToFit="1"/>
      <protection locked="0"/>
    </xf>
    <xf numFmtId="0" fontId="7" fillId="0" borderId="30" xfId="62" applyFont="1" applyFill="1" applyBorder="1" applyAlignment="1" applyProtection="1">
      <alignment horizontal="center" vertical="center" shrinkToFit="1"/>
      <protection locked="0"/>
    </xf>
    <xf numFmtId="0" fontId="7" fillId="0" borderId="31" xfId="62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left" shrinkToFit="1"/>
    </xf>
    <xf numFmtId="180" fontId="0" fillId="0" borderId="0" xfId="0" applyNumberFormat="1" applyAlignment="1">
      <alignment horizontal="left" shrinkToFit="1"/>
    </xf>
    <xf numFmtId="178" fontId="0" fillId="0" borderId="0" xfId="0" applyNumberFormat="1" applyAlignment="1">
      <alignment horizontal="left" shrinkToFit="1"/>
    </xf>
    <xf numFmtId="179" fontId="0" fillId="0" borderId="0" xfId="0" applyNumberFormat="1" applyAlignment="1">
      <alignment horizontal="left" shrinkToFit="1"/>
    </xf>
    <xf numFmtId="176" fontId="0" fillId="0" borderId="0" xfId="0" applyNumberFormat="1" applyAlignment="1">
      <alignment horizontal="left" shrinkToFit="1"/>
    </xf>
    <xf numFmtId="0" fontId="0" fillId="0" borderId="0" xfId="0" applyAlignment="1">
      <alignment vertical="center" shrinkToFit="1"/>
    </xf>
    <xf numFmtId="180" fontId="0" fillId="0" borderId="0" xfId="0" applyNumberFormat="1" applyAlignment="1">
      <alignment vertical="center" shrinkToFit="1"/>
    </xf>
    <xf numFmtId="178" fontId="0" fillId="0" borderId="0" xfId="0" applyNumberFormat="1" applyAlignment="1">
      <alignment vertical="center" shrinkToFit="1"/>
    </xf>
    <xf numFmtId="179" fontId="0" fillId="0" borderId="0" xfId="0" applyNumberFormat="1" applyAlignment="1">
      <alignment vertical="center" shrinkToFit="1"/>
    </xf>
    <xf numFmtId="176" fontId="0" fillId="0" borderId="0" xfId="0" applyNumberFormat="1" applyAlignment="1">
      <alignment vertical="center" shrinkToFit="1"/>
    </xf>
    <xf numFmtId="0" fontId="0" fillId="0" borderId="0" xfId="0" applyFill="1" applyAlignment="1" applyProtection="1">
      <alignment vertical="center"/>
      <protection/>
    </xf>
    <xf numFmtId="0" fontId="2" fillId="0" borderId="0" xfId="62" applyFill="1" applyAlignment="1" applyProtection="1">
      <alignment vertical="center"/>
      <protection/>
    </xf>
    <xf numFmtId="0" fontId="2" fillId="0" borderId="0" xfId="62" applyFont="1" applyFill="1" applyAlignment="1" applyProtection="1">
      <alignment horizontal="center" vertical="center"/>
      <protection/>
    </xf>
    <xf numFmtId="0" fontId="2" fillId="0" borderId="0" xfId="62" applyFill="1" applyAlignment="1" applyProtection="1">
      <alignment horizontal="center" vertical="center"/>
      <protection/>
    </xf>
    <xf numFmtId="0" fontId="5" fillId="0" borderId="0" xfId="62" applyFont="1" applyFill="1" applyBorder="1" applyAlignment="1" applyProtection="1">
      <alignment horizontal="left" vertical="center"/>
      <protection/>
    </xf>
    <xf numFmtId="0" fontId="2" fillId="0" borderId="32" xfId="62" applyFill="1" applyBorder="1" applyAlignment="1" applyProtection="1">
      <alignment horizontal="center" vertical="center"/>
      <protection/>
    </xf>
    <xf numFmtId="0" fontId="2" fillId="0" borderId="33" xfId="62" applyFont="1" applyFill="1" applyBorder="1" applyAlignment="1" applyProtection="1">
      <alignment horizontal="center" vertical="center"/>
      <protection/>
    </xf>
    <xf numFmtId="0" fontId="2" fillId="0" borderId="34" xfId="62" applyFont="1" applyFill="1" applyBorder="1" applyAlignment="1" applyProtection="1">
      <alignment horizontal="center" vertical="center"/>
      <protection/>
    </xf>
    <xf numFmtId="0" fontId="2" fillId="0" borderId="35" xfId="62" applyFont="1" applyFill="1" applyBorder="1" applyAlignment="1" applyProtection="1">
      <alignment horizontal="center" vertical="center"/>
      <protection/>
    </xf>
    <xf numFmtId="0" fontId="2" fillId="0" borderId="35" xfId="62" applyFill="1" applyBorder="1" applyAlignment="1" applyProtection="1">
      <alignment horizontal="center" vertical="center"/>
      <protection/>
    </xf>
    <xf numFmtId="0" fontId="2" fillId="0" borderId="36" xfId="62" applyFont="1" applyFill="1" applyBorder="1" applyAlignment="1" applyProtection="1">
      <alignment horizontal="center" vertical="center"/>
      <protection/>
    </xf>
    <xf numFmtId="0" fontId="2" fillId="0" borderId="37" xfId="62" applyFont="1" applyFill="1" applyBorder="1" applyAlignment="1" applyProtection="1">
      <alignment horizontal="center" vertical="center"/>
      <protection/>
    </xf>
    <xf numFmtId="0" fontId="2" fillId="0" borderId="38" xfId="62" applyFont="1" applyFill="1" applyBorder="1" applyAlignment="1" applyProtection="1">
      <alignment horizontal="center" vertical="center"/>
      <protection/>
    </xf>
    <xf numFmtId="0" fontId="2" fillId="0" borderId="39" xfId="62" applyFill="1" applyBorder="1" applyAlignment="1" applyProtection="1">
      <alignment horizontal="center" vertical="center"/>
      <protection/>
    </xf>
    <xf numFmtId="0" fontId="2" fillId="0" borderId="40" xfId="62" applyFont="1" applyFill="1" applyBorder="1" applyAlignment="1" applyProtection="1">
      <alignment horizontal="center" vertical="center"/>
      <protection/>
    </xf>
    <xf numFmtId="0" fontId="2" fillId="0" borderId="41" xfId="62" applyFill="1" applyBorder="1" applyAlignment="1" applyProtection="1">
      <alignment horizontal="center" vertical="center"/>
      <protection/>
    </xf>
    <xf numFmtId="0" fontId="2" fillId="0" borderId="38" xfId="62" applyFill="1" applyBorder="1" applyAlignment="1" applyProtection="1">
      <alignment horizontal="center" vertical="center" shrinkToFit="1"/>
      <protection/>
    </xf>
    <xf numFmtId="0" fontId="2" fillId="0" borderId="38" xfId="62" applyFill="1" applyBorder="1" applyAlignment="1" applyProtection="1">
      <alignment horizontal="center" vertical="center"/>
      <protection/>
    </xf>
    <xf numFmtId="0" fontId="5" fillId="0" borderId="42" xfId="62" applyFont="1" applyFill="1" applyBorder="1" applyAlignment="1" applyProtection="1">
      <alignment horizontal="center" vertical="center"/>
      <protection/>
    </xf>
    <xf numFmtId="180" fontId="2" fillId="0" borderId="0" xfId="62" applyNumberFormat="1" applyFont="1" applyFill="1" applyBorder="1" applyAlignment="1" applyProtection="1">
      <alignment horizontal="center" vertical="center" shrinkToFit="1"/>
      <protection/>
    </xf>
    <xf numFmtId="0" fontId="2" fillId="0" borderId="0" xfId="62" applyFont="1" applyFill="1" applyBorder="1" applyAlignment="1" applyProtection="1">
      <alignment horizontal="center" vertical="center" shrinkToFit="1"/>
      <protection/>
    </xf>
    <xf numFmtId="178" fontId="2" fillId="0" borderId="43" xfId="62" applyNumberFormat="1" applyFont="1" applyFill="1" applyBorder="1" applyAlignment="1" applyProtection="1">
      <alignment horizontal="center" vertical="center" shrinkToFit="1"/>
      <protection/>
    </xf>
    <xf numFmtId="0" fontId="2" fillId="0" borderId="44" xfId="62" applyFont="1" applyFill="1" applyBorder="1" applyAlignment="1" applyProtection="1">
      <alignment horizontal="center" vertical="center" shrinkToFit="1"/>
      <protection/>
    </xf>
    <xf numFmtId="179" fontId="7" fillId="0" borderId="43" xfId="62" applyNumberFormat="1" applyFont="1" applyFill="1" applyBorder="1" applyAlignment="1" applyProtection="1">
      <alignment horizontal="center" vertical="center" shrinkToFit="1"/>
      <protection/>
    </xf>
    <xf numFmtId="179" fontId="7" fillId="0" borderId="45" xfId="62" applyNumberFormat="1" applyFont="1" applyFill="1" applyBorder="1" applyAlignment="1" applyProtection="1">
      <alignment horizontal="center" vertical="center" shrinkToFit="1"/>
      <protection/>
    </xf>
    <xf numFmtId="179" fontId="7" fillId="0" borderId="27" xfId="62" applyNumberFormat="1" applyFont="1" applyFill="1" applyBorder="1" applyAlignment="1" applyProtection="1">
      <alignment horizontal="center" vertical="center" shrinkToFit="1"/>
      <protection/>
    </xf>
    <xf numFmtId="176" fontId="7" fillId="0" borderId="44" xfId="62" applyNumberFormat="1" applyFont="1" applyFill="1" applyBorder="1" applyAlignment="1" applyProtection="1">
      <alignment horizontal="center" vertical="center" shrinkToFit="1"/>
      <protection/>
    </xf>
    <xf numFmtId="0" fontId="5" fillId="0" borderId="46" xfId="62" applyFont="1" applyFill="1" applyBorder="1" applyAlignment="1" applyProtection="1">
      <alignment horizontal="center" vertical="center"/>
      <protection/>
    </xf>
    <xf numFmtId="180" fontId="2" fillId="0" borderId="47" xfId="62" applyNumberFormat="1" applyFont="1" applyFill="1" applyBorder="1" applyAlignment="1" applyProtection="1">
      <alignment horizontal="center" vertical="center" shrinkToFit="1"/>
      <protection/>
    </xf>
    <xf numFmtId="0" fontId="2" fillId="0" borderId="47" xfId="62" applyFont="1" applyFill="1" applyBorder="1" applyAlignment="1" applyProtection="1">
      <alignment horizontal="center" vertical="center" shrinkToFit="1"/>
      <protection/>
    </xf>
    <xf numFmtId="178" fontId="2" fillId="0" borderId="48" xfId="62" applyNumberFormat="1" applyFont="1" applyFill="1" applyBorder="1" applyAlignment="1" applyProtection="1">
      <alignment horizontal="center" vertical="center" shrinkToFit="1"/>
      <protection/>
    </xf>
    <xf numFmtId="0" fontId="2" fillId="0" borderId="49" xfId="62" applyFont="1" applyFill="1" applyBorder="1" applyAlignment="1" applyProtection="1">
      <alignment horizontal="center" vertical="center" shrinkToFit="1"/>
      <protection/>
    </xf>
    <xf numFmtId="179" fontId="7" fillId="0" borderId="48" xfId="62" applyNumberFormat="1" applyFont="1" applyFill="1" applyBorder="1" applyAlignment="1" applyProtection="1">
      <alignment horizontal="center" vertical="center" shrinkToFit="1"/>
      <protection/>
    </xf>
    <xf numFmtId="179" fontId="7" fillId="0" borderId="50" xfId="62" applyNumberFormat="1" applyFont="1" applyFill="1" applyBorder="1" applyAlignment="1" applyProtection="1">
      <alignment horizontal="center" vertical="center" shrinkToFit="1"/>
      <protection/>
    </xf>
    <xf numFmtId="179" fontId="7" fillId="0" borderId="16" xfId="62" applyNumberFormat="1" applyFont="1" applyFill="1" applyBorder="1" applyAlignment="1" applyProtection="1">
      <alignment horizontal="center" vertical="center" shrinkToFit="1"/>
      <protection/>
    </xf>
    <xf numFmtId="176" fontId="7" fillId="0" borderId="49" xfId="62" applyNumberFormat="1" applyFont="1" applyFill="1" applyBorder="1" applyAlignment="1" applyProtection="1">
      <alignment horizontal="center" vertical="center" shrinkToFit="1"/>
      <protection/>
    </xf>
    <xf numFmtId="178" fontId="2" fillId="0" borderId="51" xfId="62" applyNumberFormat="1" applyFont="1" applyFill="1" applyBorder="1" applyAlignment="1" applyProtection="1">
      <alignment horizontal="center" vertical="center" shrinkToFit="1"/>
      <protection/>
    </xf>
    <xf numFmtId="179" fontId="7" fillId="0" borderId="51" xfId="62" applyNumberFormat="1" applyFont="1" applyFill="1" applyBorder="1" applyAlignment="1" applyProtection="1">
      <alignment horizontal="center" vertical="center" shrinkToFit="1"/>
      <protection/>
    </xf>
    <xf numFmtId="179" fontId="7" fillId="0" borderId="52" xfId="62" applyNumberFormat="1" applyFont="1" applyFill="1" applyBorder="1" applyAlignment="1" applyProtection="1">
      <alignment horizontal="center" vertical="center" shrinkToFit="1"/>
      <protection/>
    </xf>
    <xf numFmtId="179" fontId="7" fillId="0" borderId="18" xfId="62" applyNumberFormat="1" applyFont="1" applyFill="1" applyBorder="1" applyAlignment="1" applyProtection="1">
      <alignment horizontal="center" vertical="center" shrinkToFit="1"/>
      <protection/>
    </xf>
    <xf numFmtId="0" fontId="5" fillId="0" borderId="53" xfId="62" applyFont="1" applyFill="1" applyBorder="1" applyAlignment="1" applyProtection="1">
      <alignment horizontal="center" vertical="center"/>
      <protection/>
    </xf>
    <xf numFmtId="180" fontId="2" fillId="0" borderId="34" xfId="62" applyNumberFormat="1" applyFont="1" applyFill="1" applyBorder="1" applyAlignment="1" applyProtection="1">
      <alignment horizontal="center" vertical="center" shrinkToFit="1"/>
      <protection/>
    </xf>
    <xf numFmtId="0" fontId="2" fillId="0" borderId="34" xfId="62" applyFont="1" applyFill="1" applyBorder="1" applyAlignment="1" applyProtection="1">
      <alignment horizontal="center" vertical="center" shrinkToFit="1"/>
      <protection/>
    </xf>
    <xf numFmtId="178" fontId="2" fillId="0" borderId="54" xfId="62" applyNumberFormat="1" applyFont="1" applyFill="1" applyBorder="1" applyAlignment="1" applyProtection="1">
      <alignment horizontal="center" vertical="center" shrinkToFit="1"/>
      <protection/>
    </xf>
    <xf numFmtId="0" fontId="2" fillId="0" borderId="35" xfId="62" applyFont="1" applyFill="1" applyBorder="1" applyAlignment="1" applyProtection="1">
      <alignment horizontal="center" vertical="center" shrinkToFit="1"/>
      <protection/>
    </xf>
    <xf numFmtId="179" fontId="7" fillId="0" borderId="54" xfId="62" applyNumberFormat="1" applyFont="1" applyFill="1" applyBorder="1" applyAlignment="1" applyProtection="1">
      <alignment horizontal="center" vertical="center" shrinkToFit="1"/>
      <protection/>
    </xf>
    <xf numFmtId="179" fontId="7" fillId="0" borderId="55" xfId="62" applyNumberFormat="1" applyFont="1" applyFill="1" applyBorder="1" applyAlignment="1" applyProtection="1">
      <alignment horizontal="center" vertical="center" shrinkToFit="1"/>
      <protection/>
    </xf>
    <xf numFmtId="179" fontId="7" fillId="0" borderId="21" xfId="62" applyNumberFormat="1" applyFont="1" applyFill="1" applyBorder="1" applyAlignment="1" applyProtection="1">
      <alignment horizontal="center" vertical="center" shrinkToFit="1"/>
      <protection/>
    </xf>
    <xf numFmtId="176" fontId="7" fillId="0" borderId="35" xfId="62" applyNumberFormat="1" applyFont="1" applyFill="1" applyBorder="1" applyAlignment="1" applyProtection="1">
      <alignment horizontal="center" vertical="center" shrinkToFit="1"/>
      <protection/>
    </xf>
    <xf numFmtId="0" fontId="5" fillId="0" borderId="56" xfId="62" applyFont="1" applyFill="1" applyBorder="1" applyAlignment="1" applyProtection="1">
      <alignment horizontal="center" vertical="center"/>
      <protection/>
    </xf>
    <xf numFmtId="180" fontId="2" fillId="0" borderId="57" xfId="62" applyNumberFormat="1" applyFont="1" applyFill="1" applyBorder="1" applyAlignment="1" applyProtection="1">
      <alignment horizontal="center" vertical="center" shrinkToFit="1"/>
      <protection/>
    </xf>
    <xf numFmtId="0" fontId="2" fillId="0" borderId="57" xfId="62" applyFont="1" applyFill="1" applyBorder="1" applyAlignment="1" applyProtection="1">
      <alignment horizontal="center" vertical="center" shrinkToFit="1"/>
      <protection/>
    </xf>
    <xf numFmtId="0" fontId="2" fillId="0" borderId="58" xfId="62" applyFont="1" applyFill="1" applyBorder="1" applyAlignment="1" applyProtection="1">
      <alignment horizontal="center" vertical="center" shrinkToFit="1"/>
      <protection/>
    </xf>
    <xf numFmtId="176" fontId="7" fillId="0" borderId="58" xfId="62" applyNumberFormat="1" applyFont="1" applyFill="1" applyBorder="1" applyAlignment="1" applyProtection="1">
      <alignment horizontal="center" vertical="center" shrinkToFit="1"/>
      <protection/>
    </xf>
    <xf numFmtId="0" fontId="2" fillId="0" borderId="0" xfId="62" applyFill="1" applyBorder="1" applyAlignment="1" applyProtection="1">
      <alignment vertical="center"/>
      <protection/>
    </xf>
    <xf numFmtId="0" fontId="2" fillId="0" borderId="0" xfId="62" applyFill="1" applyBorder="1" applyAlignment="1" applyProtection="1">
      <alignment horizontal="center" vertical="center"/>
      <protection/>
    </xf>
    <xf numFmtId="0" fontId="7" fillId="0" borderId="59" xfId="62" applyFont="1" applyFill="1" applyBorder="1" applyAlignment="1" applyProtection="1">
      <alignment horizontal="center" vertical="center"/>
      <protection/>
    </xf>
    <xf numFmtId="177" fontId="7" fillId="0" borderId="59" xfId="62" applyNumberFormat="1" applyFont="1" applyFill="1" applyBorder="1" applyAlignment="1" applyProtection="1">
      <alignment horizontal="right" vertical="center" wrapText="1"/>
      <protection/>
    </xf>
    <xf numFmtId="0" fontId="7" fillId="0" borderId="0" xfId="62" applyFont="1" applyFill="1" applyBorder="1" applyAlignment="1" applyProtection="1">
      <alignment vertical="center" wrapText="1"/>
      <protection/>
    </xf>
    <xf numFmtId="0" fontId="2" fillId="0" borderId="0" xfId="62" applyFont="1" applyFill="1" applyBorder="1" applyAlignment="1" applyProtection="1">
      <alignment vertical="center"/>
      <protection/>
    </xf>
    <xf numFmtId="0" fontId="6" fillId="0" borderId="0" xfId="62" applyFont="1" applyFill="1" applyBorder="1" applyAlignment="1" applyProtection="1">
      <alignment vertical="center" wrapText="1"/>
      <protection/>
    </xf>
    <xf numFmtId="0" fontId="15" fillId="0" borderId="0" xfId="62" applyFont="1" applyFill="1" applyBorder="1" applyAlignment="1" applyProtection="1">
      <alignment horizontal="center" vertical="center" shrinkToFit="1"/>
      <protection/>
    </xf>
    <xf numFmtId="0" fontId="2" fillId="0" borderId="37" xfId="62" applyFill="1" applyBorder="1" applyAlignment="1" applyProtection="1">
      <alignment horizontal="center" vertical="center"/>
      <protection/>
    </xf>
    <xf numFmtId="0" fontId="18" fillId="0" borderId="37" xfId="62" applyFont="1" applyFill="1" applyBorder="1" applyAlignment="1" applyProtection="1">
      <alignment horizontal="right" vertical="center"/>
      <protection/>
    </xf>
    <xf numFmtId="176" fontId="2" fillId="0" borderId="37" xfId="62" applyNumberFormat="1" applyFill="1" applyBorder="1" applyAlignment="1" applyProtection="1">
      <alignment horizontal="center" vertical="center"/>
      <protection locked="0"/>
    </xf>
    <xf numFmtId="0" fontId="7" fillId="0" borderId="60" xfId="62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61" xfId="62" applyFont="1" applyFill="1" applyBorder="1" applyAlignment="1" applyProtection="1">
      <alignment horizontal="center" vertical="center" shrinkToFit="1"/>
      <protection locked="0"/>
    </xf>
    <xf numFmtId="0" fontId="7" fillId="0" borderId="62" xfId="62" applyFont="1" applyFill="1" applyBorder="1" applyAlignment="1" applyProtection="1">
      <alignment horizontal="center" vertical="center" shrinkToFit="1"/>
      <protection locked="0"/>
    </xf>
    <xf numFmtId="0" fontId="7" fillId="0" borderId="63" xfId="62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shrinkToFit="1"/>
    </xf>
    <xf numFmtId="180" fontId="0" fillId="0" borderId="0" xfId="0" applyNumberFormat="1" applyFill="1" applyAlignment="1">
      <alignment shrinkToFit="1"/>
    </xf>
    <xf numFmtId="17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9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shrinkToFit="1"/>
    </xf>
    <xf numFmtId="180" fontId="0" fillId="0" borderId="0" xfId="0" applyNumberFormat="1" applyFont="1" applyFill="1" applyAlignment="1">
      <alignment vertical="center" shrinkToFit="1"/>
    </xf>
    <xf numFmtId="17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8" fontId="0" fillId="0" borderId="0" xfId="0" applyNumberForma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7" fillId="0" borderId="0" xfId="62" applyFont="1" applyFill="1" applyBorder="1" applyAlignment="1" applyProtection="1">
      <alignment horizontal="center" vertical="center" shrinkToFit="1"/>
      <protection locked="0"/>
    </xf>
    <xf numFmtId="0" fontId="7" fillId="0" borderId="47" xfId="62" applyFont="1" applyFill="1" applyBorder="1" applyAlignment="1" applyProtection="1">
      <alignment horizontal="center" vertical="center" shrinkToFit="1"/>
      <protection locked="0"/>
    </xf>
    <xf numFmtId="0" fontId="7" fillId="0" borderId="64" xfId="62" applyFont="1" applyFill="1" applyBorder="1" applyAlignment="1" applyProtection="1">
      <alignment horizontal="center" vertical="center" shrinkToFit="1"/>
      <protection locked="0"/>
    </xf>
    <xf numFmtId="0" fontId="7" fillId="0" borderId="57" xfId="62" applyFont="1" applyFill="1" applyBorder="1" applyAlignment="1" applyProtection="1">
      <alignment horizontal="center" vertical="center" shrinkToFit="1"/>
      <protection locked="0"/>
    </xf>
    <xf numFmtId="58" fontId="2" fillId="0" borderId="65" xfId="62" applyNumberFormat="1" applyFill="1" applyBorder="1" applyAlignment="1" applyProtection="1">
      <alignment horizontal="center" vertical="center"/>
      <protection/>
    </xf>
    <xf numFmtId="178" fontId="2" fillId="0" borderId="0" xfId="62" applyNumberFormat="1" applyFont="1" applyFill="1" applyBorder="1" applyAlignment="1" applyProtection="1">
      <alignment horizontal="center" vertical="center" shrinkToFit="1"/>
      <protection/>
    </xf>
    <xf numFmtId="179" fontId="7" fillId="0" borderId="0" xfId="62" applyNumberFormat="1" applyFont="1" applyFill="1" applyBorder="1" applyAlignment="1" applyProtection="1">
      <alignment horizontal="center" vertical="center" shrinkToFit="1"/>
      <protection/>
    </xf>
    <xf numFmtId="176" fontId="8" fillId="0" borderId="0" xfId="62" applyNumberFormat="1" applyFont="1" applyFill="1" applyBorder="1" applyAlignment="1" applyProtection="1">
      <alignment horizontal="center" vertical="center"/>
      <protection locked="0"/>
    </xf>
    <xf numFmtId="176" fontId="7" fillId="0" borderId="0" xfId="62" applyNumberFormat="1" applyFont="1" applyFill="1" applyBorder="1" applyAlignment="1" applyProtection="1">
      <alignment horizontal="center" vertical="center" shrinkToFit="1"/>
      <protection/>
    </xf>
    <xf numFmtId="0" fontId="2" fillId="0" borderId="18" xfId="62" applyFont="1" applyFill="1" applyBorder="1" applyAlignment="1" applyProtection="1">
      <alignment horizontal="center" vertical="center" shrinkToFit="1"/>
      <protection/>
    </xf>
    <xf numFmtId="180" fontId="2" fillId="0" borderId="56" xfId="62" applyNumberFormat="1" applyFont="1" applyFill="1" applyBorder="1" applyAlignment="1" applyProtection="1">
      <alignment horizontal="center" vertical="center" shrinkToFit="1"/>
      <protection/>
    </xf>
    <xf numFmtId="0" fontId="1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53" xfId="0" applyNumberFormat="1" applyBorder="1" applyAlignment="1">
      <alignment vertical="top" wrapText="1"/>
    </xf>
    <xf numFmtId="0" fontId="0" fillId="0" borderId="34" xfId="0" applyNumberFormat="1" applyBorder="1" applyAlignment="1">
      <alignment vertical="top" wrapText="1"/>
    </xf>
    <xf numFmtId="0" fontId="0" fillId="0" borderId="42" xfId="0" applyNumberFormat="1" applyBorder="1" applyAlignment="1">
      <alignment vertical="top" wrapText="1"/>
    </xf>
    <xf numFmtId="0" fontId="0" fillId="0" borderId="66" xfId="0" applyNumberFormat="1" applyBorder="1" applyAlignment="1">
      <alignment vertical="top" wrapText="1"/>
    </xf>
    <xf numFmtId="0" fontId="0" fillId="0" borderId="37" xfId="0" applyNumberFormat="1" applyBorder="1" applyAlignment="1">
      <alignment vertical="top" wrapText="1"/>
    </xf>
    <xf numFmtId="0" fontId="1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4" xfId="0" applyNumberFormat="1" applyBorder="1" applyAlignment="1">
      <alignment horizontal="center" vertical="top" wrapText="1"/>
    </xf>
    <xf numFmtId="0" fontId="0" fillId="0" borderId="35" xfId="0" applyNumberFormat="1" applyBorder="1" applyAlignment="1">
      <alignment horizontal="center" vertical="top" wrapText="1"/>
    </xf>
    <xf numFmtId="0" fontId="47" fillId="0" borderId="0" xfId="43" applyNumberFormat="1" applyAlignment="1" quotePrefix="1">
      <alignment horizontal="center" vertical="top" wrapText="1"/>
    </xf>
    <xf numFmtId="0" fontId="0" fillId="0" borderId="44" xfId="0" applyNumberFormat="1" applyBorder="1" applyAlignment="1">
      <alignment horizontal="center" vertical="top" wrapText="1"/>
    </xf>
    <xf numFmtId="0" fontId="0" fillId="0" borderId="37" xfId="0" applyNumberFormat="1" applyBorder="1" applyAlignment="1">
      <alignment horizontal="center" vertical="top" wrapText="1"/>
    </xf>
    <xf numFmtId="0" fontId="47" fillId="0" borderId="37" xfId="43" applyNumberFormat="1" applyBorder="1" applyAlignment="1" quotePrefix="1">
      <alignment horizontal="center" vertical="top" wrapText="1"/>
    </xf>
    <xf numFmtId="0" fontId="0" fillId="0" borderId="38" xfId="0" applyNumberFormat="1" applyBorder="1" applyAlignment="1">
      <alignment horizontal="center" vertical="top" wrapText="1"/>
    </xf>
    <xf numFmtId="0" fontId="0" fillId="32" borderId="0" xfId="0" applyFill="1" applyAlignment="1" applyProtection="1">
      <alignment vertical="center"/>
      <protection/>
    </xf>
    <xf numFmtId="0" fontId="2" fillId="32" borderId="0" xfId="62" applyFill="1" applyAlignment="1" applyProtection="1">
      <alignment vertical="center"/>
      <protection/>
    </xf>
    <xf numFmtId="0" fontId="12" fillId="32" borderId="0" xfId="0" applyFont="1" applyFill="1" applyAlignment="1" applyProtection="1">
      <alignment vertical="center"/>
      <protection/>
    </xf>
    <xf numFmtId="0" fontId="0" fillId="32" borderId="0" xfId="0" applyFill="1" applyAlignment="1">
      <alignment vertical="center"/>
    </xf>
    <xf numFmtId="179" fontId="0" fillId="32" borderId="0" xfId="0" applyNumberFormat="1" applyFill="1" applyAlignment="1">
      <alignment vertical="center"/>
    </xf>
    <xf numFmtId="0" fontId="13" fillId="32" borderId="0" xfId="0" applyFont="1" applyFill="1" applyAlignment="1" applyProtection="1">
      <alignment vertical="center"/>
      <protection/>
    </xf>
    <xf numFmtId="0" fontId="26" fillId="32" borderId="0" xfId="0" applyFont="1" applyFill="1" applyAlignment="1">
      <alignment vertical="center"/>
    </xf>
    <xf numFmtId="0" fontId="12" fillId="32" borderId="0" xfId="0" applyFont="1" applyFill="1" applyAlignment="1" applyProtection="1">
      <alignment vertical="center"/>
      <protection/>
    </xf>
    <xf numFmtId="0" fontId="19" fillId="32" borderId="0" xfId="0" applyFont="1" applyFill="1" applyAlignment="1" applyProtection="1">
      <alignment vertical="center"/>
      <protection/>
    </xf>
    <xf numFmtId="0" fontId="17" fillId="32" borderId="0" xfId="0" applyFont="1" applyFill="1" applyAlignment="1" applyProtection="1">
      <alignment vertical="center"/>
      <protection/>
    </xf>
    <xf numFmtId="0" fontId="19" fillId="32" borderId="0" xfId="0" applyFont="1" applyFill="1" applyAlignment="1" applyProtection="1">
      <alignment horizontal="right" vertical="center"/>
      <protection/>
    </xf>
    <xf numFmtId="0" fontId="20" fillId="32" borderId="0" xfId="0" applyFont="1" applyFill="1" applyAlignment="1" applyProtection="1">
      <alignment vertical="center"/>
      <protection/>
    </xf>
    <xf numFmtId="0" fontId="17" fillId="32" borderId="0" xfId="0" applyFont="1" applyFill="1" applyAlignment="1">
      <alignment vertical="center"/>
    </xf>
    <xf numFmtId="0" fontId="0" fillId="32" borderId="0" xfId="0" applyFont="1" applyFill="1" applyAlignment="1">
      <alignment vertical="center"/>
    </xf>
    <xf numFmtId="0" fontId="0" fillId="32" borderId="0" xfId="0" applyFont="1" applyFill="1" applyAlignment="1" applyProtection="1">
      <alignment vertical="center"/>
      <protection/>
    </xf>
    <xf numFmtId="0" fontId="0" fillId="32" borderId="0" xfId="0" applyFont="1" applyFill="1" applyAlignment="1">
      <alignment vertical="center"/>
    </xf>
    <xf numFmtId="0" fontId="0" fillId="32" borderId="0" xfId="0" applyFont="1" applyFill="1" applyAlignment="1" applyProtection="1">
      <alignment vertical="center"/>
      <protection/>
    </xf>
    <xf numFmtId="0" fontId="2" fillId="32" borderId="0" xfId="62" applyFill="1" applyBorder="1" applyAlignment="1" applyProtection="1">
      <alignment vertical="center"/>
      <protection/>
    </xf>
    <xf numFmtId="0" fontId="2" fillId="32" borderId="0" xfId="62" applyFill="1" applyAlignment="1" applyProtection="1">
      <alignment horizontal="center" vertical="center"/>
      <protection/>
    </xf>
    <xf numFmtId="0" fontId="0" fillId="32" borderId="0" xfId="0" applyFill="1" applyAlignment="1" applyProtection="1">
      <alignment horizontal="center" vertical="center"/>
      <protection/>
    </xf>
    <xf numFmtId="0" fontId="2" fillId="0" borderId="67" xfId="62" applyFill="1" applyBorder="1" applyAlignment="1" applyProtection="1">
      <alignment vertical="center"/>
      <protection/>
    </xf>
    <xf numFmtId="0" fontId="2" fillId="0" borderId="68" xfId="62" applyFont="1" applyFill="1" applyBorder="1" applyAlignment="1" applyProtection="1">
      <alignment horizontal="center" vertical="center"/>
      <protection/>
    </xf>
    <xf numFmtId="0" fontId="2" fillId="0" borderId="59" xfId="62" applyFont="1" applyFill="1" applyBorder="1" applyAlignment="1" applyProtection="1">
      <alignment horizontal="center" vertical="center"/>
      <protection/>
    </xf>
    <xf numFmtId="0" fontId="2" fillId="0" borderId="69" xfId="62" applyFont="1" applyFill="1" applyBorder="1" applyAlignment="1" applyProtection="1">
      <alignment horizontal="center" vertical="center"/>
      <protection/>
    </xf>
    <xf numFmtId="58" fontId="2" fillId="0" borderId="70" xfId="62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>
      <alignment horizontal="center" vertical="center"/>
    </xf>
    <xf numFmtId="0" fontId="2" fillId="0" borderId="44" xfId="62" applyFont="1" applyFill="1" applyBorder="1" applyAlignment="1" applyProtection="1">
      <alignment horizontal="center" vertical="center" shrinkToFit="1"/>
      <protection locked="0"/>
    </xf>
    <xf numFmtId="0" fontId="2" fillId="0" borderId="49" xfId="62" applyFont="1" applyFill="1" applyBorder="1" applyAlignment="1" applyProtection="1">
      <alignment horizontal="center" vertical="center" shrinkToFit="1"/>
      <protection locked="0"/>
    </xf>
    <xf numFmtId="0" fontId="2" fillId="0" borderId="35" xfId="62" applyFont="1" applyFill="1" applyBorder="1" applyAlignment="1" applyProtection="1">
      <alignment horizontal="center" vertical="center" shrinkToFit="1"/>
      <protection locked="0"/>
    </xf>
    <xf numFmtId="0" fontId="2" fillId="0" borderId="71" xfId="62" applyFont="1" applyFill="1" applyBorder="1" applyAlignment="1" applyProtection="1">
      <alignment horizontal="center" vertical="center" shrinkToFit="1"/>
      <protection locked="0"/>
    </xf>
    <xf numFmtId="0" fontId="2" fillId="0" borderId="58" xfId="62" applyFont="1" applyFill="1" applyBorder="1" applyAlignment="1" applyProtection="1">
      <alignment horizontal="center" vertical="center" shrinkToFit="1"/>
      <protection locked="0"/>
    </xf>
    <xf numFmtId="0" fontId="2" fillId="0" borderId="47" xfId="62" applyFont="1" applyFill="1" applyBorder="1" applyAlignment="1" applyProtection="1">
      <alignment horizontal="center" vertical="center" shrinkToFit="1"/>
      <protection locked="0"/>
    </xf>
    <xf numFmtId="0" fontId="2" fillId="0" borderId="61" xfId="62" applyFont="1" applyFill="1" applyBorder="1" applyAlignment="1" applyProtection="1">
      <alignment horizontal="center" vertical="center" shrinkToFit="1"/>
      <protection locked="0"/>
    </xf>
    <xf numFmtId="0" fontId="2" fillId="0" borderId="62" xfId="62" applyFont="1" applyFill="1" applyBorder="1" applyAlignment="1" applyProtection="1">
      <alignment horizontal="center" vertical="center" shrinkToFit="1"/>
      <protection locked="0"/>
    </xf>
    <xf numFmtId="0" fontId="2" fillId="0" borderId="63" xfId="62" applyFont="1" applyFill="1" applyBorder="1" applyAlignment="1" applyProtection="1">
      <alignment horizontal="center" vertical="center" shrinkToFit="1"/>
      <protection locked="0"/>
    </xf>
    <xf numFmtId="0" fontId="2" fillId="0" borderId="10" xfId="62" applyFont="1" applyFill="1" applyBorder="1" applyAlignment="1" applyProtection="1">
      <alignment horizontal="center" vertical="center" shrinkToFit="1"/>
      <protection locked="0"/>
    </xf>
    <xf numFmtId="176" fontId="8" fillId="0" borderId="72" xfId="62" applyNumberFormat="1" applyFont="1" applyFill="1" applyBorder="1" applyAlignment="1" applyProtection="1">
      <alignment horizontal="center" vertical="center"/>
      <protection locked="0"/>
    </xf>
    <xf numFmtId="176" fontId="8" fillId="0" borderId="73" xfId="62" applyNumberFormat="1" applyFont="1" applyFill="1" applyBorder="1" applyAlignment="1" applyProtection="1">
      <alignment horizontal="center" vertical="center"/>
      <protection locked="0"/>
    </xf>
    <xf numFmtId="176" fontId="8" fillId="0" borderId="74" xfId="62" applyNumberFormat="1" applyFont="1" applyFill="1" applyBorder="1" applyAlignment="1" applyProtection="1">
      <alignment horizontal="center" vertical="center"/>
      <protection locked="0"/>
    </xf>
    <xf numFmtId="176" fontId="8" fillId="0" borderId="75" xfId="62" applyNumberFormat="1" applyFont="1" applyFill="1" applyBorder="1" applyAlignment="1" applyProtection="1">
      <alignment horizontal="center" vertical="center"/>
      <protection locked="0"/>
    </xf>
    <xf numFmtId="0" fontId="7" fillId="0" borderId="59" xfId="62" applyFont="1" applyFill="1" applyBorder="1" applyAlignment="1" applyProtection="1">
      <alignment horizontal="center" vertical="center" shrinkToFit="1"/>
      <protection locked="0"/>
    </xf>
    <xf numFmtId="0" fontId="7" fillId="0" borderId="68" xfId="62" applyFont="1" applyFill="1" applyBorder="1" applyAlignment="1" applyProtection="1">
      <alignment horizontal="center" vertical="center" shrinkToFit="1"/>
      <protection locked="0"/>
    </xf>
    <xf numFmtId="0" fontId="7" fillId="0" borderId="69" xfId="62" applyFont="1" applyFill="1" applyBorder="1" applyAlignment="1" applyProtection="1">
      <alignment horizontal="center" vertical="center" shrinkToFit="1"/>
      <protection locked="0"/>
    </xf>
    <xf numFmtId="0" fontId="2" fillId="0" borderId="76" xfId="62" applyFill="1" applyBorder="1" applyAlignment="1" applyProtection="1">
      <alignment horizontal="center" vertical="center"/>
      <protection/>
    </xf>
    <xf numFmtId="0" fontId="21" fillId="0" borderId="0" xfId="62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2" fillId="0" borderId="11" xfId="62" applyFont="1" applyFill="1" applyBorder="1" applyAlignment="1" applyProtection="1">
      <alignment horizontal="left" vertical="center" shrinkToFit="1"/>
      <protection locked="0"/>
    </xf>
    <xf numFmtId="0" fontId="0" fillId="0" borderId="11" xfId="0" applyFill="1" applyBorder="1" applyAlignment="1" applyProtection="1">
      <alignment vertical="center" shrinkToFit="1"/>
      <protection locked="0"/>
    </xf>
    <xf numFmtId="0" fontId="2" fillId="0" borderId="77" xfId="62" applyFill="1" applyBorder="1" applyAlignment="1" applyProtection="1">
      <alignment horizontal="center" vertical="center"/>
      <protection/>
    </xf>
    <xf numFmtId="0" fontId="2" fillId="0" borderId="32" xfId="62" applyFill="1" applyBorder="1" applyAlignment="1" applyProtection="1">
      <alignment horizontal="center" vertical="center"/>
      <protection/>
    </xf>
    <xf numFmtId="0" fontId="2" fillId="0" borderId="78" xfId="62" applyFill="1" applyBorder="1" applyAlignment="1" applyProtection="1">
      <alignment horizontal="center" vertical="center"/>
      <protection/>
    </xf>
    <xf numFmtId="0" fontId="8" fillId="0" borderId="70" xfId="62" applyFont="1" applyFill="1" applyBorder="1" applyAlignment="1" applyProtection="1">
      <alignment vertical="center"/>
      <protection/>
    </xf>
    <xf numFmtId="0" fontId="7" fillId="0" borderId="11" xfId="62" applyFont="1" applyFill="1" applyBorder="1" applyAlignment="1" applyProtection="1">
      <alignment horizontal="center" vertical="center" shrinkToFit="1"/>
      <protection locked="0"/>
    </xf>
    <xf numFmtId="0" fontId="1" fillId="0" borderId="70" xfId="62" applyFont="1" applyFill="1" applyBorder="1" applyAlignment="1" applyProtection="1">
      <alignment horizontal="left" vertical="center" shrinkToFit="1"/>
      <protection locked="0"/>
    </xf>
    <xf numFmtId="0" fontId="0" fillId="0" borderId="70" xfId="0" applyFill="1" applyBorder="1" applyAlignment="1" applyProtection="1">
      <alignment vertical="center" shrinkToFit="1"/>
      <protection locked="0"/>
    </xf>
    <xf numFmtId="0" fontId="23" fillId="0" borderId="0" xfId="62" applyFont="1" applyFill="1" applyAlignment="1" applyProtection="1">
      <alignment horizontal="center" vertical="center"/>
      <protection/>
    </xf>
    <xf numFmtId="0" fontId="10" fillId="0" borderId="0" xfId="0" applyFont="1" applyFill="1" applyAlignment="1">
      <alignment horizontal="center" vertical="center"/>
    </xf>
    <xf numFmtId="0" fontId="5" fillId="0" borderId="53" xfId="62" applyFont="1" applyFill="1" applyBorder="1" applyAlignment="1" applyProtection="1">
      <alignment vertical="center"/>
      <protection/>
    </xf>
    <xf numFmtId="0" fontId="5" fillId="0" borderId="66" xfId="62" applyFont="1" applyFill="1" applyBorder="1" applyAlignment="1" applyProtection="1">
      <alignment horizontal="center" vertical="center"/>
      <protection/>
    </xf>
    <xf numFmtId="0" fontId="2" fillId="0" borderId="63" xfId="62" applyFont="1" applyFill="1" applyBorder="1" applyAlignment="1" applyProtection="1">
      <alignment horizontal="center" vertical="center"/>
      <protection/>
    </xf>
    <xf numFmtId="0" fontId="2" fillId="0" borderId="79" xfId="62" applyFill="1" applyBorder="1" applyAlignment="1" applyProtection="1">
      <alignment horizontal="center" vertical="center"/>
      <protection/>
    </xf>
    <xf numFmtId="0" fontId="7" fillId="0" borderId="80" xfId="62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16" fillId="0" borderId="0" xfId="62" applyFont="1" applyFill="1" applyBorder="1" applyAlignment="1" applyProtection="1">
      <alignment horizontal="center" vertical="center" wrapText="1"/>
      <protection/>
    </xf>
    <xf numFmtId="0" fontId="2" fillId="0" borderId="0" xfId="62" applyFill="1" applyBorder="1" applyAlignment="1" applyProtection="1">
      <alignment horizontal="center" vertical="center"/>
      <protection/>
    </xf>
    <xf numFmtId="0" fontId="7" fillId="0" borderId="60" xfId="62" applyFont="1" applyFill="1" applyBorder="1" applyAlignment="1" applyProtection="1">
      <alignment horizontal="center" vertical="center" shrinkToFit="1"/>
      <protection locked="0"/>
    </xf>
    <xf numFmtId="0" fontId="8" fillId="0" borderId="60" xfId="62" applyFont="1" applyFill="1" applyBorder="1" applyAlignment="1" applyProtection="1">
      <alignment vertical="center"/>
      <protection/>
    </xf>
    <xf numFmtId="0" fontId="2" fillId="0" borderId="82" xfId="62" applyFont="1" applyFill="1" applyBorder="1" applyAlignment="1" applyProtection="1">
      <alignment horizontal="center" vertical="center"/>
      <protection/>
    </xf>
    <xf numFmtId="0" fontId="0" fillId="0" borderId="83" xfId="0" applyFill="1" applyBorder="1" applyAlignment="1">
      <alignment horizontal="center" vertical="center"/>
    </xf>
    <xf numFmtId="0" fontId="2" fillId="0" borderId="63" xfId="62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>
      <alignment horizontal="center" vertical="center"/>
    </xf>
    <xf numFmtId="0" fontId="2" fillId="0" borderId="84" xfId="62" applyFont="1" applyFill="1" applyBorder="1" applyAlignment="1" applyProtection="1">
      <alignment vertical="center" wrapText="1"/>
      <protection/>
    </xf>
    <xf numFmtId="0" fontId="0" fillId="0" borderId="85" xfId="0" applyFont="1" applyFill="1" applyBorder="1" applyAlignment="1">
      <alignment vertical="center" wrapText="1"/>
    </xf>
    <xf numFmtId="0" fontId="7" fillId="0" borderId="11" xfId="62" applyFont="1" applyFill="1" applyBorder="1" applyAlignment="1" applyProtection="1">
      <alignment horizontal="center" vertical="center"/>
      <protection/>
    </xf>
    <xf numFmtId="0" fontId="7" fillId="0" borderId="81" xfId="62" applyFont="1" applyFill="1" applyBorder="1" applyAlignment="1" applyProtection="1">
      <alignment horizontal="center" vertical="center"/>
      <protection/>
    </xf>
    <xf numFmtId="0" fontId="0" fillId="0" borderId="80" xfId="0" applyFont="1" applyFill="1" applyBorder="1" applyAlignment="1" applyProtection="1">
      <alignment horizontal="center" vertical="center"/>
      <protection/>
    </xf>
    <xf numFmtId="0" fontId="2" fillId="0" borderId="86" xfId="62" applyFont="1" applyFill="1" applyBorder="1" applyAlignment="1" applyProtection="1">
      <alignment horizontal="center" vertical="center"/>
      <protection/>
    </xf>
    <xf numFmtId="0" fontId="0" fillId="0" borderId="87" xfId="0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標準_地域別" xfId="63"/>
    <cellStyle name="良い" xfId="64"/>
  </cellStyles>
  <dxfs count="5">
    <dxf>
      <font>
        <color indexed="8"/>
      </font>
      <fill>
        <patternFill>
          <bgColor indexed="15"/>
        </patternFill>
      </fill>
    </dxf>
    <dxf>
      <font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000000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00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56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O6" sqref="O6"/>
    </sheetView>
  </sheetViews>
  <sheetFormatPr defaultColWidth="9.00390625" defaultRowHeight="13.5"/>
  <cols>
    <col min="1" max="1" width="3.50390625" style="158" customWidth="1"/>
    <col min="2" max="2" width="7.625" style="158" customWidth="1"/>
    <col min="3" max="3" width="5.625" style="158" customWidth="1"/>
    <col min="4" max="4" width="13.625" style="158" customWidth="1"/>
    <col min="5" max="5" width="13.25390625" style="158" customWidth="1"/>
    <col min="6" max="6" width="5.875" style="158" customWidth="1"/>
    <col min="7" max="10" width="9.375" style="158" hidden="1" customWidth="1"/>
    <col min="11" max="11" width="3.25390625" style="158" hidden="1" customWidth="1"/>
    <col min="12" max="12" width="11.50390625" style="158" customWidth="1"/>
    <col min="13" max="13" width="1.25" style="158" hidden="1" customWidth="1"/>
    <col min="14" max="14" width="8.25390625" style="158" customWidth="1"/>
    <col min="15" max="15" width="12.00390625" style="158" customWidth="1"/>
    <col min="16" max="16" width="12.375" style="158" hidden="1" customWidth="1"/>
    <col min="17" max="17" width="8.50390625" style="158" customWidth="1"/>
    <col min="18" max="18" width="5.375" style="158" customWidth="1"/>
    <col min="19" max="20" width="5.375" style="158" hidden="1" customWidth="1"/>
    <col min="21" max="21" width="0.875" style="158" customWidth="1"/>
    <col min="22" max="22" width="5.875" style="158" customWidth="1"/>
    <col min="23" max="23" width="14.75390625" style="158" customWidth="1"/>
    <col min="24" max="26" width="21.875" style="158" customWidth="1"/>
    <col min="27" max="29" width="10.625" style="158" customWidth="1"/>
    <col min="30" max="30" width="9.00390625" style="158" customWidth="1"/>
    <col min="31" max="31" width="11.00390625" style="158" customWidth="1"/>
    <col min="32" max="16384" width="9.00390625" style="158" customWidth="1"/>
  </cols>
  <sheetData>
    <row r="1" spans="1:20" ht="19.5" customHeight="1">
      <c r="A1" s="202" t="s">
        <v>135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108"/>
      <c r="T1" s="108"/>
    </row>
    <row r="2" spans="1:20" ht="18" customHeight="1">
      <c r="A2" s="43" t="s">
        <v>0</v>
      </c>
      <c r="B2" s="43"/>
      <c r="C2" s="43" t="s">
        <v>129</v>
      </c>
      <c r="D2" s="43"/>
      <c r="E2" s="43"/>
      <c r="F2" s="43"/>
      <c r="G2" s="43"/>
      <c r="H2" s="43"/>
      <c r="I2" s="43"/>
      <c r="J2" s="44"/>
      <c r="K2" s="44"/>
      <c r="L2" s="42"/>
      <c r="M2" s="44"/>
      <c r="N2" s="213" t="s">
        <v>126</v>
      </c>
      <c r="O2" s="214"/>
      <c r="P2" s="214"/>
      <c r="Q2" s="214"/>
      <c r="R2" s="46"/>
      <c r="S2" s="46"/>
      <c r="T2" s="46"/>
    </row>
    <row r="3" spans="1:24" ht="14.25" thickBot="1">
      <c r="A3" s="43"/>
      <c r="B3" s="178"/>
      <c r="C3" s="43"/>
      <c r="D3" s="43"/>
      <c r="E3" s="43"/>
      <c r="F3" s="43"/>
      <c r="G3" s="43"/>
      <c r="H3" s="43"/>
      <c r="I3" s="43"/>
      <c r="J3" s="43"/>
      <c r="K3" s="43"/>
      <c r="L3" s="104"/>
      <c r="M3" s="104"/>
      <c r="N3" s="105"/>
      <c r="O3" s="106"/>
      <c r="P3" s="106"/>
      <c r="Q3" s="104" t="s">
        <v>72</v>
      </c>
      <c r="R3" s="105"/>
      <c r="S3" s="105"/>
      <c r="T3" s="105"/>
      <c r="W3" s="160"/>
      <c r="X3" s="160"/>
    </row>
    <row r="4" spans="1:24" ht="15" customHeight="1" thickBot="1">
      <c r="A4" s="215" t="s">
        <v>1</v>
      </c>
      <c r="B4" s="230" t="s">
        <v>123</v>
      </c>
      <c r="C4" s="48" t="s">
        <v>14</v>
      </c>
      <c r="D4" s="217" t="s">
        <v>6</v>
      </c>
      <c r="E4" s="228" t="s">
        <v>73</v>
      </c>
      <c r="F4" s="226" t="s">
        <v>128</v>
      </c>
      <c r="G4" s="49"/>
      <c r="H4" s="49"/>
      <c r="I4" s="49"/>
      <c r="J4" s="49"/>
      <c r="K4" s="50"/>
      <c r="L4" s="206" t="s">
        <v>2</v>
      </c>
      <c r="M4" s="207"/>
      <c r="N4" s="207"/>
      <c r="O4" s="207"/>
      <c r="P4" s="207"/>
      <c r="Q4" s="207"/>
      <c r="R4" s="208"/>
      <c r="S4" s="51"/>
      <c r="T4" s="51"/>
      <c r="X4" s="160" t="s">
        <v>51</v>
      </c>
    </row>
    <row r="5" spans="1:20" ht="15" customHeight="1" thickBot="1">
      <c r="A5" s="216"/>
      <c r="B5" s="231"/>
      <c r="C5" s="52" t="s">
        <v>15</v>
      </c>
      <c r="D5" s="218"/>
      <c r="E5" s="229"/>
      <c r="F5" s="227"/>
      <c r="G5" s="53" t="s">
        <v>40</v>
      </c>
      <c r="H5" s="53" t="s">
        <v>9</v>
      </c>
      <c r="I5" s="53" t="s">
        <v>39</v>
      </c>
      <c r="J5" s="53" t="s">
        <v>16</v>
      </c>
      <c r="K5" s="54" t="s">
        <v>19</v>
      </c>
      <c r="L5" s="55" t="s">
        <v>3</v>
      </c>
      <c r="M5" s="47" t="s">
        <v>36</v>
      </c>
      <c r="N5" s="56" t="s">
        <v>10</v>
      </c>
      <c r="O5" s="201" t="s">
        <v>3</v>
      </c>
      <c r="P5" s="47" t="s">
        <v>36</v>
      </c>
      <c r="Q5" s="56" t="s">
        <v>10</v>
      </c>
      <c r="R5" s="57" t="s">
        <v>4</v>
      </c>
      <c r="S5" s="58" t="s">
        <v>36</v>
      </c>
      <c r="T5" s="59"/>
    </row>
    <row r="6" spans="1:35" ht="18" customHeight="1">
      <c r="A6" s="60">
        <v>1</v>
      </c>
      <c r="B6" s="179"/>
      <c r="C6" s="131"/>
      <c r="D6" s="110"/>
      <c r="E6" s="190">
        <f>PHONETIC(D6)</f>
      </c>
      <c r="F6" s="184"/>
      <c r="G6" s="61" t="s">
        <v>162</v>
      </c>
      <c r="H6" s="62">
        <f>$O$38</f>
        <v>0</v>
      </c>
      <c r="I6" s="63" t="s">
        <v>162</v>
      </c>
      <c r="J6" s="62" t="s">
        <v>162</v>
      </c>
      <c r="K6" s="64" t="s">
        <v>159</v>
      </c>
      <c r="L6" s="28"/>
      <c r="M6" s="65"/>
      <c r="N6" s="194"/>
      <c r="O6" s="199"/>
      <c r="P6" s="66"/>
      <c r="Q6" s="25"/>
      <c r="R6" s="11"/>
      <c r="S6" s="67">
        <f aca="true" t="shared" si="0" ref="S6:S35">IF(R6="","",VLOOKUP(R6,$AE$24:$AF$29,2,FALSE))</f>
      </c>
      <c r="T6" s="68">
        <f>IF(R6="低学年",IF($O$3="","",$O$3),IF(R6="共通",IF(#REF!="","",#REF!),""))</f>
      </c>
      <c r="AA6" s="161"/>
      <c r="AB6" s="162"/>
      <c r="AE6" s="158" t="s">
        <v>7</v>
      </c>
      <c r="AF6" s="158" t="s">
        <v>36</v>
      </c>
      <c r="AI6" s="158">
        <f aca="true" t="shared" si="1" ref="AI6:AI35">IF(AND(L6="",O6=""),0,1)</f>
        <v>0</v>
      </c>
    </row>
    <row r="7" spans="1:35" ht="18" customHeight="1">
      <c r="A7" s="69">
        <v>2</v>
      </c>
      <c r="B7" s="180"/>
      <c r="C7" s="132"/>
      <c r="D7" s="111"/>
      <c r="E7" s="191">
        <f aca="true" t="shared" si="2" ref="E7:E35">PHONETIC(D7)</f>
      </c>
      <c r="F7" s="185"/>
      <c r="G7" s="70"/>
      <c r="H7" s="71">
        <f>$O$38</f>
        <v>0</v>
      </c>
      <c r="I7" s="72"/>
      <c r="J7" s="71"/>
      <c r="K7" s="73" t="s">
        <v>159</v>
      </c>
      <c r="L7" s="29"/>
      <c r="M7" s="74"/>
      <c r="N7" s="195"/>
      <c r="O7" s="198"/>
      <c r="P7" s="75"/>
      <c r="Q7" s="14"/>
      <c r="R7" s="13"/>
      <c r="S7" s="76">
        <f t="shared" si="0"/>
      </c>
      <c r="T7" s="77">
        <f>IF(R7="低学年",IF($O$3="","",$O$3),IF(R7="共通",IF(#REF!="","",#REF!),""))</f>
      </c>
      <c r="V7" s="160" t="s">
        <v>24</v>
      </c>
      <c r="W7" s="163" t="s">
        <v>22</v>
      </c>
      <c r="AA7" s="158" t="s">
        <v>75</v>
      </c>
      <c r="AB7" s="158" t="s">
        <v>36</v>
      </c>
      <c r="AD7" s="158">
        <f aca="true" ca="1" t="shared" si="3" ref="AD7:AD17">RAND()</f>
        <v>0.017140771104302566</v>
      </c>
      <c r="AE7" s="161" t="s">
        <v>74</v>
      </c>
      <c r="AF7" s="162">
        <v>201</v>
      </c>
      <c r="AI7" s="158">
        <f t="shared" si="1"/>
        <v>0</v>
      </c>
    </row>
    <row r="8" spans="1:35" ht="18" customHeight="1">
      <c r="A8" s="69">
        <v>3</v>
      </c>
      <c r="B8" s="180"/>
      <c r="C8" s="132"/>
      <c r="D8" s="111"/>
      <c r="E8" s="191">
        <f t="shared" si="2"/>
      </c>
      <c r="F8" s="185"/>
      <c r="G8" s="70"/>
      <c r="H8" s="71">
        <f aca="true" t="shared" si="4" ref="H8:H35">$O$38</f>
        <v>0</v>
      </c>
      <c r="I8" s="72"/>
      <c r="J8" s="71"/>
      <c r="K8" s="73" t="s">
        <v>159</v>
      </c>
      <c r="L8" s="29"/>
      <c r="M8" s="74"/>
      <c r="N8" s="195"/>
      <c r="O8" s="198"/>
      <c r="P8" s="75"/>
      <c r="Q8" s="14"/>
      <c r="R8" s="13"/>
      <c r="S8" s="76">
        <f t="shared" si="0"/>
      </c>
      <c r="T8" s="77">
        <f>IF(R8="低学年",IF($O$3="","",$O$3),IF(R8="共通",IF(#REF!="","",#REF!),""))</f>
      </c>
      <c r="W8" s="163" t="s">
        <v>23</v>
      </c>
      <c r="AA8" s="161" t="s">
        <v>122</v>
      </c>
      <c r="AB8" s="162">
        <v>201</v>
      </c>
      <c r="AD8" s="158">
        <f ca="1" t="shared" si="3"/>
        <v>0.5514372772434962</v>
      </c>
      <c r="AE8" s="164" t="s">
        <v>136</v>
      </c>
      <c r="AF8" s="162">
        <v>202</v>
      </c>
      <c r="AI8" s="158">
        <f t="shared" si="1"/>
        <v>0</v>
      </c>
    </row>
    <row r="9" spans="1:35" ht="18" customHeight="1">
      <c r="A9" s="69">
        <v>4</v>
      </c>
      <c r="B9" s="180"/>
      <c r="C9" s="132"/>
      <c r="D9" s="111"/>
      <c r="E9" s="191">
        <f t="shared" si="2"/>
      </c>
      <c r="F9" s="185"/>
      <c r="G9" s="70"/>
      <c r="H9" s="71">
        <f t="shared" si="4"/>
        <v>0</v>
      </c>
      <c r="I9" s="72"/>
      <c r="J9" s="71"/>
      <c r="K9" s="73" t="s">
        <v>159</v>
      </c>
      <c r="L9" s="29"/>
      <c r="M9" s="74"/>
      <c r="N9" s="195"/>
      <c r="O9" s="198"/>
      <c r="P9" s="75"/>
      <c r="Q9" s="14"/>
      <c r="R9" s="13"/>
      <c r="S9" s="76">
        <f t="shared" si="0"/>
      </c>
      <c r="T9" s="77">
        <f>IF(R9="低学年",IF($O$3="","",$O$3),IF(R9="共通",IF(#REF!="","",#REF!),""))</f>
      </c>
      <c r="W9" s="165" t="s">
        <v>50</v>
      </c>
      <c r="AA9" s="161" t="s">
        <v>76</v>
      </c>
      <c r="AB9" s="162">
        <v>202</v>
      </c>
      <c r="AD9" s="158">
        <f ca="1" t="shared" si="3"/>
        <v>0.18616290129065804</v>
      </c>
      <c r="AE9" s="164" t="s">
        <v>137</v>
      </c>
      <c r="AF9" s="162">
        <v>203</v>
      </c>
      <c r="AI9" s="158">
        <f t="shared" si="1"/>
        <v>0</v>
      </c>
    </row>
    <row r="10" spans="1:35" ht="18" customHeight="1" thickBot="1">
      <c r="A10" s="69">
        <v>5</v>
      </c>
      <c r="B10" s="181"/>
      <c r="C10" s="133"/>
      <c r="D10" s="111"/>
      <c r="E10" s="191">
        <f t="shared" si="2"/>
      </c>
      <c r="F10" s="185"/>
      <c r="G10" s="70"/>
      <c r="H10" s="71">
        <f t="shared" si="4"/>
        <v>0</v>
      </c>
      <c r="I10" s="78"/>
      <c r="J10" s="71"/>
      <c r="K10" s="73" t="s">
        <v>159</v>
      </c>
      <c r="L10" s="29"/>
      <c r="M10" s="79"/>
      <c r="N10" s="196"/>
      <c r="O10" s="200"/>
      <c r="P10" s="80"/>
      <c r="Q10" s="16"/>
      <c r="R10" s="17"/>
      <c r="S10" s="81">
        <f t="shared" si="0"/>
      </c>
      <c r="T10" s="77">
        <f>IF(R10="低学年",IF($O$3="","",$O$3),IF(R10="共通",IF(#REF!="","",#REF!),""))</f>
      </c>
      <c r="V10" s="166" t="s">
        <v>25</v>
      </c>
      <c r="W10" s="167"/>
      <c r="AA10" s="161" t="s">
        <v>77</v>
      </c>
      <c r="AB10" s="162">
        <v>203</v>
      </c>
      <c r="AD10" s="158">
        <f ca="1" t="shared" si="3"/>
        <v>0.9160943507366686</v>
      </c>
      <c r="AE10" s="161" t="s">
        <v>138</v>
      </c>
      <c r="AF10" s="162">
        <v>300</v>
      </c>
      <c r="AI10" s="158">
        <f t="shared" si="1"/>
        <v>0</v>
      </c>
    </row>
    <row r="11" spans="1:35" ht="18" customHeight="1">
      <c r="A11" s="82">
        <v>6</v>
      </c>
      <c r="B11" s="179"/>
      <c r="C11" s="131"/>
      <c r="D11" s="112"/>
      <c r="E11" s="192">
        <f t="shared" si="2"/>
      </c>
      <c r="F11" s="186"/>
      <c r="G11" s="83"/>
      <c r="H11" s="84">
        <f t="shared" si="4"/>
        <v>0</v>
      </c>
      <c r="I11" s="85"/>
      <c r="J11" s="84"/>
      <c r="K11" s="86" t="s">
        <v>159</v>
      </c>
      <c r="L11" s="30"/>
      <c r="M11" s="87"/>
      <c r="N11" s="197"/>
      <c r="O11" s="199"/>
      <c r="P11" s="88"/>
      <c r="Q11" s="19"/>
      <c r="R11" s="20"/>
      <c r="S11" s="89">
        <f t="shared" si="0"/>
      </c>
      <c r="T11" s="90">
        <f>IF(R11="低学年",IF($O$3="","",$O$3),IF(R11="共通",IF(#REF!="","",#REF!),""))</f>
      </c>
      <c r="V11" s="168" t="s">
        <v>56</v>
      </c>
      <c r="W11" s="169" t="s">
        <v>57</v>
      </c>
      <c r="AA11" s="161" t="s">
        <v>78</v>
      </c>
      <c r="AB11" s="162">
        <v>300</v>
      </c>
      <c r="AD11" s="158">
        <f ca="1" t="shared" si="3"/>
        <v>0.03595677149904075</v>
      </c>
      <c r="AE11" s="161" t="s">
        <v>139</v>
      </c>
      <c r="AF11" s="162">
        <v>500</v>
      </c>
      <c r="AI11" s="158">
        <f t="shared" si="1"/>
        <v>0</v>
      </c>
    </row>
    <row r="12" spans="1:35" ht="18" customHeight="1">
      <c r="A12" s="69">
        <v>7</v>
      </c>
      <c r="B12" s="180"/>
      <c r="C12" s="132"/>
      <c r="D12" s="111"/>
      <c r="E12" s="191">
        <f t="shared" si="2"/>
      </c>
      <c r="F12" s="185"/>
      <c r="G12" s="70"/>
      <c r="H12" s="71">
        <f t="shared" si="4"/>
        <v>0</v>
      </c>
      <c r="I12" s="72"/>
      <c r="J12" s="71"/>
      <c r="K12" s="73" t="s">
        <v>159</v>
      </c>
      <c r="L12" s="29"/>
      <c r="M12" s="74"/>
      <c r="N12" s="195"/>
      <c r="O12" s="198"/>
      <c r="P12" s="75"/>
      <c r="Q12" s="14"/>
      <c r="R12" s="13"/>
      <c r="S12" s="76">
        <f t="shared" si="0"/>
      </c>
      <c r="T12" s="77">
        <f>IF(R12="低学年",IF($O$3="","",$O$3),IF(R12="共通",IF(#REF!="","",#REF!),""))</f>
      </c>
      <c r="V12" s="168" t="s">
        <v>58</v>
      </c>
      <c r="W12" s="169" t="s">
        <v>59</v>
      </c>
      <c r="AA12" s="161" t="s">
        <v>79</v>
      </c>
      <c r="AB12" s="162">
        <v>600</v>
      </c>
      <c r="AD12" s="158">
        <f ca="1" t="shared" si="3"/>
        <v>0.4997485682262355</v>
      </c>
      <c r="AE12" s="161" t="s">
        <v>140</v>
      </c>
      <c r="AF12" s="162">
        <v>600</v>
      </c>
      <c r="AI12" s="158">
        <f t="shared" si="1"/>
        <v>0</v>
      </c>
    </row>
    <row r="13" spans="1:35" ht="18" customHeight="1">
      <c r="A13" s="69">
        <v>8</v>
      </c>
      <c r="B13" s="180"/>
      <c r="C13" s="132"/>
      <c r="D13" s="111"/>
      <c r="E13" s="191">
        <f t="shared" si="2"/>
      </c>
      <c r="F13" s="185"/>
      <c r="G13" s="70"/>
      <c r="H13" s="71">
        <f t="shared" si="4"/>
        <v>0</v>
      </c>
      <c r="I13" s="72"/>
      <c r="J13" s="71"/>
      <c r="K13" s="73" t="s">
        <v>159</v>
      </c>
      <c r="L13" s="29"/>
      <c r="M13" s="74"/>
      <c r="N13" s="195"/>
      <c r="O13" s="198"/>
      <c r="P13" s="75"/>
      <c r="Q13" s="14"/>
      <c r="R13" s="13"/>
      <c r="S13" s="76">
        <f t="shared" si="0"/>
      </c>
      <c r="T13" s="77">
        <f>IF(R13="低学年",IF($O$3="","",$O$3),IF(R13="共通",IF(#REF!="","",#REF!),""))</f>
      </c>
      <c r="V13" s="168" t="s">
        <v>26</v>
      </c>
      <c r="W13" s="169" t="s">
        <v>60</v>
      </c>
      <c r="AA13" s="161" t="s">
        <v>80</v>
      </c>
      <c r="AB13" s="162">
        <v>800</v>
      </c>
      <c r="AD13" s="158">
        <f ca="1" t="shared" si="3"/>
        <v>0.9675104275100975</v>
      </c>
      <c r="AE13" s="164" t="s">
        <v>141</v>
      </c>
      <c r="AF13" s="162">
        <v>800</v>
      </c>
      <c r="AI13" s="158">
        <f t="shared" si="1"/>
        <v>0</v>
      </c>
    </row>
    <row r="14" spans="1:35" ht="18" customHeight="1">
      <c r="A14" s="69">
        <v>9</v>
      </c>
      <c r="B14" s="180"/>
      <c r="C14" s="132"/>
      <c r="D14" s="111"/>
      <c r="E14" s="191">
        <f t="shared" si="2"/>
      </c>
      <c r="F14" s="185"/>
      <c r="G14" s="70"/>
      <c r="H14" s="71">
        <f t="shared" si="4"/>
        <v>0</v>
      </c>
      <c r="I14" s="72"/>
      <c r="J14" s="71"/>
      <c r="K14" s="73" t="s">
        <v>159</v>
      </c>
      <c r="L14" s="29"/>
      <c r="M14" s="74"/>
      <c r="N14" s="195"/>
      <c r="O14" s="198"/>
      <c r="P14" s="75"/>
      <c r="Q14" s="14"/>
      <c r="R14" s="13"/>
      <c r="S14" s="76">
        <f t="shared" si="0"/>
      </c>
      <c r="T14" s="77">
        <f>IF(R14="低学年",IF($O$3="","",$O$3),IF(R14="共通",IF(#REF!="","",#REF!),""))</f>
      </c>
      <c r="V14" s="168" t="s">
        <v>61</v>
      </c>
      <c r="W14" s="166" t="s">
        <v>62</v>
      </c>
      <c r="AA14" s="161" t="s">
        <v>81</v>
      </c>
      <c r="AB14" s="162">
        <v>4200</v>
      </c>
      <c r="AD14" s="158">
        <f ca="1" t="shared" si="3"/>
        <v>0.6743640697387022</v>
      </c>
      <c r="AE14" s="161" t="s">
        <v>142</v>
      </c>
      <c r="AF14" s="162">
        <v>801</v>
      </c>
      <c r="AI14" s="158">
        <f t="shared" si="1"/>
        <v>0</v>
      </c>
    </row>
    <row r="15" spans="1:35" ht="18" customHeight="1" thickBot="1">
      <c r="A15" s="69">
        <v>10</v>
      </c>
      <c r="B15" s="181"/>
      <c r="C15" s="133"/>
      <c r="D15" s="111"/>
      <c r="E15" s="191">
        <f t="shared" si="2"/>
      </c>
      <c r="F15" s="187"/>
      <c r="G15" s="70"/>
      <c r="H15" s="71">
        <f t="shared" si="4"/>
        <v>0</v>
      </c>
      <c r="I15" s="78"/>
      <c r="J15" s="71"/>
      <c r="K15" s="71" t="s">
        <v>159</v>
      </c>
      <c r="L15" s="31"/>
      <c r="M15" s="79"/>
      <c r="N15" s="196"/>
      <c r="O15" s="200"/>
      <c r="P15" s="80"/>
      <c r="Q15" s="16"/>
      <c r="R15" s="17"/>
      <c r="S15" s="81">
        <f t="shared" si="0"/>
      </c>
      <c r="T15" s="77">
        <f>IF(R15="低学年",IF($O$3="","",$O$3),IF(R15="共通",IF(#REF!="","",#REF!),""))</f>
      </c>
      <c r="V15" s="168" t="s">
        <v>63</v>
      </c>
      <c r="W15" s="166" t="s">
        <v>52</v>
      </c>
      <c r="AA15" s="161" t="s">
        <v>82</v>
      </c>
      <c r="AB15" s="162">
        <v>7100</v>
      </c>
      <c r="AD15" s="158">
        <f ca="1" t="shared" si="3"/>
        <v>0.5998079222158835</v>
      </c>
      <c r="AE15" s="170" t="s">
        <v>143</v>
      </c>
      <c r="AF15" s="162">
        <v>1000</v>
      </c>
      <c r="AI15" s="158">
        <f t="shared" si="1"/>
        <v>0</v>
      </c>
    </row>
    <row r="16" spans="1:35" ht="18" customHeight="1">
      <c r="A16" s="82">
        <v>11</v>
      </c>
      <c r="B16" s="179"/>
      <c r="C16" s="131"/>
      <c r="D16" s="112"/>
      <c r="E16" s="192">
        <f t="shared" si="2"/>
      </c>
      <c r="F16" s="184"/>
      <c r="G16" s="83"/>
      <c r="H16" s="84">
        <f t="shared" si="4"/>
        <v>0</v>
      </c>
      <c r="I16" s="85"/>
      <c r="J16" s="84"/>
      <c r="K16" s="86" t="s">
        <v>159</v>
      </c>
      <c r="L16" s="28"/>
      <c r="M16" s="87"/>
      <c r="N16" s="197"/>
      <c r="O16" s="199"/>
      <c r="P16" s="88"/>
      <c r="Q16" s="19"/>
      <c r="R16" s="20"/>
      <c r="S16" s="89">
        <f t="shared" si="0"/>
      </c>
      <c r="T16" s="90">
        <f>IF(R16="低学年",IF($O$3="","",$O$3),IF(R16="共通",IF(#REF!="","",#REF!),""))</f>
      </c>
      <c r="V16" s="168" t="s">
        <v>64</v>
      </c>
      <c r="W16" s="166" t="s">
        <v>53</v>
      </c>
      <c r="AA16" s="161" t="s">
        <v>83</v>
      </c>
      <c r="AB16" s="162">
        <v>7300</v>
      </c>
      <c r="AD16" s="158">
        <f ca="1" t="shared" si="3"/>
        <v>0.8245928655352783</v>
      </c>
      <c r="AE16" s="170" t="s">
        <v>144</v>
      </c>
      <c r="AF16" s="162">
        <v>3400</v>
      </c>
      <c r="AI16" s="158">
        <f t="shared" si="1"/>
        <v>0</v>
      </c>
    </row>
    <row r="17" spans="1:35" ht="18" customHeight="1">
      <c r="A17" s="69">
        <v>12</v>
      </c>
      <c r="B17" s="180"/>
      <c r="C17" s="132"/>
      <c r="D17" s="111"/>
      <c r="E17" s="191">
        <f t="shared" si="2"/>
      </c>
      <c r="F17" s="185"/>
      <c r="G17" s="70"/>
      <c r="H17" s="71">
        <f t="shared" si="4"/>
        <v>0</v>
      </c>
      <c r="I17" s="72"/>
      <c r="J17" s="71"/>
      <c r="K17" s="73" t="s">
        <v>159</v>
      </c>
      <c r="L17" s="29"/>
      <c r="M17" s="74"/>
      <c r="N17" s="195"/>
      <c r="O17" s="198"/>
      <c r="P17" s="75"/>
      <c r="Q17" s="14"/>
      <c r="R17" s="13"/>
      <c r="S17" s="76">
        <f t="shared" si="0"/>
      </c>
      <c r="T17" s="77">
        <f>IF(R17="低学年",IF($O$3="","",$O$3),IF(R17="共通",IF(#REF!="","",#REF!),""))</f>
      </c>
      <c r="V17" s="168" t="s">
        <v>65</v>
      </c>
      <c r="W17" s="166" t="s">
        <v>66</v>
      </c>
      <c r="AA17" s="161" t="s">
        <v>84</v>
      </c>
      <c r="AB17" s="162">
        <v>7301</v>
      </c>
      <c r="AD17" s="158">
        <f ca="1" t="shared" si="3"/>
        <v>0.3489582654832549</v>
      </c>
      <c r="AE17" s="164" t="s">
        <v>145</v>
      </c>
      <c r="AF17" s="162">
        <v>7100</v>
      </c>
      <c r="AI17" s="158">
        <f t="shared" si="1"/>
        <v>0</v>
      </c>
    </row>
    <row r="18" spans="1:35" ht="18" customHeight="1">
      <c r="A18" s="69">
        <v>13</v>
      </c>
      <c r="B18" s="180"/>
      <c r="C18" s="132"/>
      <c r="D18" s="111"/>
      <c r="E18" s="191">
        <f t="shared" si="2"/>
      </c>
      <c r="F18" s="185"/>
      <c r="G18" s="70">
        <f>IF($C18="","",VLOOKUP((((INT(($C18-1)/2))*2)+1),'学校番号'!$A$2:$F$900,6,FALSE))</f>
      </c>
      <c r="H18" s="71">
        <f t="shared" si="4"/>
        <v>0</v>
      </c>
      <c r="I18" s="72"/>
      <c r="J18" s="71"/>
      <c r="K18" s="73" t="s">
        <v>159</v>
      </c>
      <c r="L18" s="29"/>
      <c r="M18" s="74">
        <f aca="true" t="shared" si="5" ref="M18:M35">IF(L18="","",VLOOKUP(L18,$AE$7:$AF$21,2,FALSE))</f>
      </c>
      <c r="N18" s="195"/>
      <c r="O18" s="198"/>
      <c r="P18" s="75">
        <f aca="true" t="shared" si="6" ref="P18:P35">IF(O18="","",VLOOKUP(O18,$AE$7:$AF$21,2,FALSE))</f>
      </c>
      <c r="Q18" s="14"/>
      <c r="R18" s="13"/>
      <c r="S18" s="76">
        <f t="shared" si="0"/>
      </c>
      <c r="T18" s="77">
        <f>IF(R18="低学年",IF($O$3="","",$O$3),IF(R18="共通",IF(#REF!="","",#REF!),""))</f>
      </c>
      <c r="V18" s="168" t="s">
        <v>67</v>
      </c>
      <c r="W18" s="166" t="s">
        <v>68</v>
      </c>
      <c r="AA18" s="161" t="s">
        <v>85</v>
      </c>
      <c r="AB18" s="162">
        <v>8500</v>
      </c>
      <c r="AE18" s="170" t="s">
        <v>146</v>
      </c>
      <c r="AF18" s="162">
        <v>7200</v>
      </c>
      <c r="AI18" s="158">
        <f t="shared" si="1"/>
        <v>0</v>
      </c>
    </row>
    <row r="19" spans="1:35" ht="18" customHeight="1">
      <c r="A19" s="69">
        <v>14</v>
      </c>
      <c r="B19" s="180"/>
      <c r="C19" s="132"/>
      <c r="D19" s="111"/>
      <c r="E19" s="191">
        <f t="shared" si="2"/>
      </c>
      <c r="F19" s="185"/>
      <c r="G19" s="70">
        <f>IF($C19="","",VLOOKUP((((INT(($C19-1)/2))*2)+1),'学校番号'!$A$2:$F$900,6,FALSE))</f>
      </c>
      <c r="H19" s="71">
        <f t="shared" si="4"/>
        <v>0</v>
      </c>
      <c r="I19" s="72"/>
      <c r="J19" s="71"/>
      <c r="K19" s="73" t="s">
        <v>159</v>
      </c>
      <c r="L19" s="29"/>
      <c r="M19" s="74">
        <f t="shared" si="5"/>
      </c>
      <c r="N19" s="195"/>
      <c r="O19" s="198"/>
      <c r="P19" s="75">
        <f t="shared" si="6"/>
      </c>
      <c r="Q19" s="14"/>
      <c r="R19" s="13"/>
      <c r="S19" s="76">
        <f t="shared" si="0"/>
      </c>
      <c r="T19" s="77">
        <f>IF(R19="低学年",IF($O$3="","",$O$3),IF(R19="共通",IF(#REF!="","",#REF!),""))</f>
      </c>
      <c r="V19" s="168" t="s">
        <v>69</v>
      </c>
      <c r="W19" s="166" t="s">
        <v>70</v>
      </c>
      <c r="AA19" s="161" t="s">
        <v>86</v>
      </c>
      <c r="AB19" s="162">
        <v>8600.5</v>
      </c>
      <c r="AD19" s="158">
        <f ca="1">RAND()</f>
        <v>0.9530554312926254</v>
      </c>
      <c r="AE19" s="170" t="s">
        <v>147</v>
      </c>
      <c r="AF19" s="162">
        <v>7300</v>
      </c>
      <c r="AI19" s="158">
        <f t="shared" si="1"/>
        <v>0</v>
      </c>
    </row>
    <row r="20" spans="1:35" ht="18" customHeight="1" thickBot="1">
      <c r="A20" s="91">
        <v>15</v>
      </c>
      <c r="B20" s="181"/>
      <c r="C20" s="134"/>
      <c r="D20" s="1"/>
      <c r="E20" s="193">
        <f t="shared" si="2"/>
      </c>
      <c r="F20" s="187"/>
      <c r="G20" s="92">
        <f>IF($C20="","",VLOOKUP((((INT(($C20-1)/2))*2)+1),'学校番号'!$A$2:$F$900,6,FALSE))</f>
      </c>
      <c r="H20" s="93">
        <f t="shared" si="4"/>
        <v>0</v>
      </c>
      <c r="I20" s="78"/>
      <c r="J20" s="93"/>
      <c r="K20" s="94" t="s">
        <v>159</v>
      </c>
      <c r="L20" s="29"/>
      <c r="M20" s="79">
        <f t="shared" si="5"/>
      </c>
      <c r="N20" s="196"/>
      <c r="O20" s="200"/>
      <c r="P20" s="80">
        <f t="shared" si="6"/>
      </c>
      <c r="Q20" s="16"/>
      <c r="R20" s="17"/>
      <c r="S20" s="81">
        <f t="shared" si="0"/>
      </c>
      <c r="T20" s="95">
        <f>IF(R20="低学年",IF($O$3="","",$O$3),IF(R20="共通",IF(#REF!="","",#REF!),""))</f>
      </c>
      <c r="V20" s="168"/>
      <c r="AA20" s="161" t="s">
        <v>87</v>
      </c>
      <c r="AB20" s="162">
        <v>9020.6</v>
      </c>
      <c r="AD20" s="158">
        <f ca="1">RAND()</f>
        <v>0.3508430640732325</v>
      </c>
      <c r="AE20" s="171" t="s">
        <v>148</v>
      </c>
      <c r="AF20" s="162">
        <v>7301</v>
      </c>
      <c r="AI20" s="158">
        <f t="shared" si="1"/>
        <v>0</v>
      </c>
    </row>
    <row r="21" spans="1:35" ht="18" customHeight="1">
      <c r="A21" s="60">
        <v>16</v>
      </c>
      <c r="B21" s="179"/>
      <c r="C21" s="131"/>
      <c r="D21" s="110"/>
      <c r="E21" s="190">
        <f t="shared" si="2"/>
      </c>
      <c r="F21" s="184"/>
      <c r="G21" s="61">
        <f>IF($C21="","",VLOOKUP((((INT(($C21-1)/2))*2)+1),'学校番号'!$A$2:$F$900,6,FALSE))</f>
      </c>
      <c r="H21" s="62">
        <f t="shared" si="4"/>
        <v>0</v>
      </c>
      <c r="I21" s="85"/>
      <c r="J21" s="62"/>
      <c r="K21" s="64" t="s">
        <v>159</v>
      </c>
      <c r="L21" s="30"/>
      <c r="M21" s="87">
        <f t="shared" si="5"/>
      </c>
      <c r="N21" s="197"/>
      <c r="O21" s="199"/>
      <c r="P21" s="88">
        <f t="shared" si="6"/>
      </c>
      <c r="Q21" s="19"/>
      <c r="R21" s="20"/>
      <c r="S21" s="89">
        <f t="shared" si="0"/>
      </c>
      <c r="T21" s="68">
        <f>IF(R21="低学年",IF($O$3="","",$O$3),IF(R21="共通",IF(#REF!="","",#REF!),""))</f>
      </c>
      <c r="AA21" s="161" t="s">
        <v>88</v>
      </c>
      <c r="AB21" s="162">
        <v>9440.7</v>
      </c>
      <c r="AD21" s="158">
        <f ca="1">RAND()</f>
        <v>0.7715181606082512</v>
      </c>
      <c r="AE21" s="171" t="s">
        <v>149</v>
      </c>
      <c r="AF21" s="162">
        <v>8300</v>
      </c>
      <c r="AI21" s="158">
        <f t="shared" si="1"/>
        <v>0</v>
      </c>
    </row>
    <row r="22" spans="1:35" ht="18" customHeight="1">
      <c r="A22" s="69">
        <v>17</v>
      </c>
      <c r="B22" s="180"/>
      <c r="C22" s="132"/>
      <c r="D22" s="111"/>
      <c r="E22" s="191">
        <f t="shared" si="2"/>
      </c>
      <c r="F22" s="185"/>
      <c r="G22" s="70">
        <f>IF($C22="","",VLOOKUP((((INT(($C22-1)/2))*2)+1),'学校番号'!$A$2:$F$900,6,FALSE))</f>
      </c>
      <c r="H22" s="71">
        <f t="shared" si="4"/>
        <v>0</v>
      </c>
      <c r="I22" s="72"/>
      <c r="J22" s="71"/>
      <c r="K22" s="73" t="s">
        <v>159</v>
      </c>
      <c r="L22" s="29"/>
      <c r="M22" s="74">
        <f t="shared" si="5"/>
      </c>
      <c r="N22" s="195"/>
      <c r="O22" s="198"/>
      <c r="P22" s="75">
        <f t="shared" si="6"/>
      </c>
      <c r="Q22" s="14"/>
      <c r="R22" s="13"/>
      <c r="S22" s="76">
        <f t="shared" si="0"/>
      </c>
      <c r="T22" s="77">
        <f>IF(R22="低学年",IF($O$3="","",$O$3),IF(R22="共通",IF(#REF!="","",#REF!),""))</f>
      </c>
      <c r="AA22" s="161" t="s">
        <v>89</v>
      </c>
      <c r="AB22" s="162">
        <v>9860.8</v>
      </c>
      <c r="AE22" s="164" t="s">
        <v>150</v>
      </c>
      <c r="AF22" s="162"/>
      <c r="AI22" s="158">
        <f t="shared" si="1"/>
        <v>0</v>
      </c>
    </row>
    <row r="23" spans="1:35" ht="18" customHeight="1">
      <c r="A23" s="69">
        <v>18</v>
      </c>
      <c r="B23" s="180"/>
      <c r="C23" s="132"/>
      <c r="D23" s="111"/>
      <c r="E23" s="191">
        <f t="shared" si="2"/>
      </c>
      <c r="F23" s="185"/>
      <c r="G23" s="70">
        <f>IF($C23="","",VLOOKUP((((INT(($C23-1)/2))*2)+1),'学校番号'!$A$2:$F$900,6,FALSE))</f>
      </c>
      <c r="H23" s="71">
        <f t="shared" si="4"/>
        <v>0</v>
      </c>
      <c r="I23" s="72"/>
      <c r="J23" s="71"/>
      <c r="K23" s="73" t="s">
        <v>159</v>
      </c>
      <c r="L23" s="29"/>
      <c r="M23" s="74">
        <f t="shared" si="5"/>
      </c>
      <c r="N23" s="195"/>
      <c r="O23" s="198"/>
      <c r="P23" s="75">
        <f t="shared" si="6"/>
      </c>
      <c r="Q23" s="14"/>
      <c r="R23" s="13"/>
      <c r="S23" s="76">
        <f t="shared" si="0"/>
      </c>
      <c r="T23" s="77">
        <f>IF(R23="低学年",IF($O$3="","",$O$3),IF(R23="共通",IF(#REF!="","",#REF!),""))</f>
      </c>
      <c r="AA23" s="161" t="s">
        <v>90</v>
      </c>
      <c r="AB23" s="162">
        <v>10280.9</v>
      </c>
      <c r="AE23" s="161" t="s">
        <v>151</v>
      </c>
      <c r="AF23" s="161"/>
      <c r="AI23" s="158">
        <f t="shared" si="1"/>
        <v>0</v>
      </c>
    </row>
    <row r="24" spans="1:35" ht="18" customHeight="1">
      <c r="A24" s="69">
        <v>19</v>
      </c>
      <c r="B24" s="180"/>
      <c r="C24" s="132"/>
      <c r="D24" s="111"/>
      <c r="E24" s="191">
        <f t="shared" si="2"/>
      </c>
      <c r="F24" s="185"/>
      <c r="G24" s="70">
        <f>IF($C24="","",VLOOKUP((((INT(($C24-1)/2))*2)+1),'学校番号'!$A$2:$F$900,6,FALSE))</f>
      </c>
      <c r="H24" s="71">
        <f t="shared" si="4"/>
        <v>0</v>
      </c>
      <c r="I24" s="72"/>
      <c r="J24" s="71"/>
      <c r="K24" s="73" t="s">
        <v>159</v>
      </c>
      <c r="L24" s="29"/>
      <c r="M24" s="74">
        <f t="shared" si="5"/>
      </c>
      <c r="N24" s="195"/>
      <c r="O24" s="198"/>
      <c r="P24" s="75">
        <f t="shared" si="6"/>
      </c>
      <c r="Q24" s="14"/>
      <c r="R24" s="13"/>
      <c r="S24" s="76">
        <f t="shared" si="0"/>
      </c>
      <c r="T24" s="77">
        <f>IF(R24="低学年",IF($O$3="","",$O$3),IF(R24="共通",IF(#REF!="","",#REF!),""))</f>
      </c>
      <c r="AA24" s="161" t="s">
        <v>91</v>
      </c>
      <c r="AB24" s="162">
        <v>10701</v>
      </c>
      <c r="AE24" s="164" t="s">
        <v>152</v>
      </c>
      <c r="AF24" s="162"/>
      <c r="AG24" s="158">
        <f aca="true" t="shared" si="7" ref="AG24:AG33">COUNTIF($R$6:$R$35,AE24)</f>
        <v>0</v>
      </c>
      <c r="AH24" s="158">
        <f aca="true" t="shared" si="8" ref="AH24:AH33">IF(AG24&lt;4,0,IF(AG24&gt;6,2,1))</f>
        <v>0</v>
      </c>
      <c r="AI24" s="158">
        <f t="shared" si="1"/>
        <v>0</v>
      </c>
    </row>
    <row r="25" spans="1:35" ht="18" customHeight="1" thickBot="1">
      <c r="A25" s="91">
        <v>20</v>
      </c>
      <c r="B25" s="181"/>
      <c r="C25" s="134"/>
      <c r="D25" s="1"/>
      <c r="E25" s="193">
        <f>PHONETIC(D25)</f>
      </c>
      <c r="F25" s="188"/>
      <c r="G25" s="92">
        <f>IF($C25="","",VLOOKUP((((INT(($C25-1)/2))*2)+1),'学校番号'!$A$2:$F$900,6,FALSE))</f>
      </c>
      <c r="H25" s="93">
        <f t="shared" si="4"/>
        <v>0</v>
      </c>
      <c r="I25" s="78"/>
      <c r="J25" s="93"/>
      <c r="K25" s="94" t="s">
        <v>159</v>
      </c>
      <c r="L25" s="31"/>
      <c r="M25" s="79">
        <f t="shared" si="5"/>
      </c>
      <c r="N25" s="196"/>
      <c r="O25" s="200"/>
      <c r="P25" s="80">
        <f t="shared" si="6"/>
      </c>
      <c r="Q25" s="16"/>
      <c r="R25" s="17"/>
      <c r="S25" s="81">
        <f t="shared" si="0"/>
      </c>
      <c r="T25" s="95">
        <f>IF(R25="低学年",IF($O$3="","",$O$3),IF(R25="共通",IF(#REF!="","",#REF!),""))</f>
      </c>
      <c r="AA25" s="161" t="s">
        <v>92</v>
      </c>
      <c r="AB25" s="162">
        <v>11121.1</v>
      </c>
      <c r="AE25" s="172"/>
      <c r="AF25" s="162"/>
      <c r="AG25" s="158">
        <f t="shared" si="7"/>
        <v>0</v>
      </c>
      <c r="AH25" s="158">
        <f t="shared" si="8"/>
        <v>0</v>
      </c>
      <c r="AI25" s="158">
        <f t="shared" si="1"/>
        <v>0</v>
      </c>
    </row>
    <row r="26" spans="1:35" ht="18" customHeight="1">
      <c r="A26" s="60">
        <v>21</v>
      </c>
      <c r="B26" s="179"/>
      <c r="C26" s="131"/>
      <c r="D26" s="110"/>
      <c r="E26" s="190">
        <f t="shared" si="2"/>
      </c>
      <c r="F26" s="184"/>
      <c r="G26" s="61">
        <f>IF($C26="","",VLOOKUP((((INT(($C26-1)/2))*2)+1),'学校番号'!$A$2:$F$900,6,FALSE))</f>
      </c>
      <c r="H26" s="62">
        <f t="shared" si="4"/>
        <v>0</v>
      </c>
      <c r="I26" s="85"/>
      <c r="J26" s="62"/>
      <c r="K26" s="64" t="s">
        <v>159</v>
      </c>
      <c r="L26" s="28"/>
      <c r="M26" s="87">
        <f t="shared" si="5"/>
      </c>
      <c r="N26" s="197"/>
      <c r="O26" s="199"/>
      <c r="P26" s="88">
        <f t="shared" si="6"/>
      </c>
      <c r="Q26" s="19"/>
      <c r="R26" s="20"/>
      <c r="S26" s="89">
        <f t="shared" si="0"/>
      </c>
      <c r="T26" s="68">
        <f>IF(R26="低学年",IF($O$3="","",$O$3),IF(R26="共通",IF(#REF!="","",#REF!),""))</f>
      </c>
      <c r="AA26" s="161" t="s">
        <v>93</v>
      </c>
      <c r="AB26" s="162">
        <v>11541.2</v>
      </c>
      <c r="AE26" s="172" t="s">
        <v>153</v>
      </c>
      <c r="AF26" s="162">
        <v>60104</v>
      </c>
      <c r="AG26" s="158">
        <f t="shared" si="7"/>
        <v>0</v>
      </c>
      <c r="AH26" s="158">
        <f t="shared" si="8"/>
        <v>0</v>
      </c>
      <c r="AI26" s="158">
        <f t="shared" si="1"/>
        <v>0</v>
      </c>
    </row>
    <row r="27" spans="1:35" ht="18" customHeight="1">
      <c r="A27" s="69">
        <v>22</v>
      </c>
      <c r="B27" s="180"/>
      <c r="C27" s="132"/>
      <c r="D27" s="111"/>
      <c r="E27" s="191">
        <f t="shared" si="2"/>
      </c>
      <c r="F27" s="185"/>
      <c r="G27" s="70">
        <f>IF($C27="","",VLOOKUP((((INT(($C27-1)/2))*2)+1),'学校番号'!$A$2:$F$900,6,FALSE))</f>
      </c>
      <c r="H27" s="71">
        <f t="shared" si="4"/>
        <v>0</v>
      </c>
      <c r="I27" s="72"/>
      <c r="J27" s="71"/>
      <c r="K27" s="73" t="s">
        <v>159</v>
      </c>
      <c r="L27" s="29"/>
      <c r="M27" s="74">
        <f t="shared" si="5"/>
      </c>
      <c r="N27" s="195"/>
      <c r="O27" s="198"/>
      <c r="P27" s="75">
        <f t="shared" si="6"/>
      </c>
      <c r="Q27" s="14"/>
      <c r="R27" s="13"/>
      <c r="S27" s="76">
        <f t="shared" si="0"/>
      </c>
      <c r="T27" s="77">
        <f>IF(R27="低学年",IF($O$3="","",$O$3),IF(R27="共通",IF(#REF!="","",#REF!),""))</f>
      </c>
      <c r="AA27" s="161" t="s">
        <v>94</v>
      </c>
      <c r="AB27" s="162">
        <v>11961.3</v>
      </c>
      <c r="AE27" s="172" t="s">
        <v>154</v>
      </c>
      <c r="AF27" s="162">
        <v>60104</v>
      </c>
      <c r="AG27" s="158">
        <f t="shared" si="7"/>
        <v>0</v>
      </c>
      <c r="AH27" s="158">
        <f t="shared" si="8"/>
        <v>0</v>
      </c>
      <c r="AI27" s="158">
        <f t="shared" si="1"/>
        <v>0</v>
      </c>
    </row>
    <row r="28" spans="1:35" ht="18" customHeight="1">
      <c r="A28" s="69">
        <v>23</v>
      </c>
      <c r="B28" s="180"/>
      <c r="C28" s="132"/>
      <c r="D28" s="111"/>
      <c r="E28" s="191">
        <f>PHONETIC(D28)</f>
      </c>
      <c r="F28" s="185"/>
      <c r="G28" s="70">
        <f>IF($C28="","",VLOOKUP((((INT(($C28-1)/2))*2)+1),'学校番号'!$A$2:$F$900,6,FALSE))</f>
      </c>
      <c r="H28" s="71">
        <f t="shared" si="4"/>
        <v>0</v>
      </c>
      <c r="I28" s="72"/>
      <c r="J28" s="71"/>
      <c r="K28" s="73" t="s">
        <v>159</v>
      </c>
      <c r="L28" s="29"/>
      <c r="M28" s="74">
        <f t="shared" si="5"/>
      </c>
      <c r="N28" s="195"/>
      <c r="O28" s="198"/>
      <c r="P28" s="75">
        <f t="shared" si="6"/>
      </c>
      <c r="Q28" s="14"/>
      <c r="R28" s="13"/>
      <c r="S28" s="76">
        <f t="shared" si="0"/>
      </c>
      <c r="T28" s="77">
        <f>IF(R28="低学年",IF($O$3="","",$O$3),IF(R28="共通",IF(#REF!="","",#REF!),""))</f>
      </c>
      <c r="AA28" s="161" t="s">
        <v>95</v>
      </c>
      <c r="AB28" s="162">
        <v>12381.4</v>
      </c>
      <c r="AE28" s="172" t="s">
        <v>155</v>
      </c>
      <c r="AF28" s="162">
        <v>60104</v>
      </c>
      <c r="AG28" s="158">
        <f t="shared" si="7"/>
        <v>0</v>
      </c>
      <c r="AH28" s="158">
        <f t="shared" si="8"/>
        <v>0</v>
      </c>
      <c r="AI28" s="158">
        <f t="shared" si="1"/>
        <v>0</v>
      </c>
    </row>
    <row r="29" spans="1:35" ht="18" customHeight="1">
      <c r="A29" s="69">
        <v>24</v>
      </c>
      <c r="B29" s="180"/>
      <c r="C29" s="132"/>
      <c r="D29" s="111"/>
      <c r="E29" s="191">
        <f t="shared" si="2"/>
      </c>
      <c r="F29" s="185"/>
      <c r="G29" s="70">
        <f>IF($C29="","",VLOOKUP((((INT(($C29-1)/2))*2)+1),'学校番号'!$A$2:$F$900,6,FALSE))</f>
      </c>
      <c r="H29" s="71">
        <f t="shared" si="4"/>
        <v>0</v>
      </c>
      <c r="I29" s="72"/>
      <c r="J29" s="71"/>
      <c r="K29" s="73" t="s">
        <v>159</v>
      </c>
      <c r="L29" s="29"/>
      <c r="M29" s="74">
        <f t="shared" si="5"/>
      </c>
      <c r="N29" s="195"/>
      <c r="O29" s="198"/>
      <c r="P29" s="75">
        <f t="shared" si="6"/>
      </c>
      <c r="Q29" s="14"/>
      <c r="R29" s="13"/>
      <c r="S29" s="76">
        <f t="shared" si="0"/>
      </c>
      <c r="T29" s="77">
        <f>IF(R29="低学年",IF($O$3="","",$O$3),IF(R29="共通",IF(#REF!="","",#REF!),""))</f>
      </c>
      <c r="AA29" s="161" t="s">
        <v>96</v>
      </c>
      <c r="AB29" s="162">
        <v>12801.5</v>
      </c>
      <c r="AE29" s="173"/>
      <c r="AF29" s="162">
        <v>60100</v>
      </c>
      <c r="AG29" s="158">
        <f t="shared" si="7"/>
        <v>0</v>
      </c>
      <c r="AH29" s="158">
        <f t="shared" si="8"/>
        <v>0</v>
      </c>
      <c r="AI29" s="158">
        <f t="shared" si="1"/>
        <v>0</v>
      </c>
    </row>
    <row r="30" spans="1:35" ht="18" customHeight="1" thickBot="1">
      <c r="A30" s="91">
        <v>25</v>
      </c>
      <c r="B30" s="181"/>
      <c r="C30" s="134"/>
      <c r="D30" s="1"/>
      <c r="E30" s="193">
        <f t="shared" si="2"/>
      </c>
      <c r="F30" s="187"/>
      <c r="G30" s="92">
        <f>IF($C30="","",VLOOKUP((((INT(($C30-1)/2))*2)+1),'学校番号'!$A$2:$F$900,6,FALSE))</f>
      </c>
      <c r="H30" s="93">
        <f t="shared" si="4"/>
        <v>0</v>
      </c>
      <c r="I30" s="78"/>
      <c r="J30" s="93"/>
      <c r="K30" s="94" t="s">
        <v>159</v>
      </c>
      <c r="L30" s="29"/>
      <c r="M30" s="79">
        <f t="shared" si="5"/>
      </c>
      <c r="N30" s="196"/>
      <c r="O30" s="200"/>
      <c r="P30" s="80">
        <f t="shared" si="6"/>
      </c>
      <c r="Q30" s="16"/>
      <c r="R30" s="17"/>
      <c r="S30" s="81">
        <f t="shared" si="0"/>
      </c>
      <c r="T30" s="95">
        <f>IF(R30="低学年",IF($O$3="","",$O$3),IF(R30="共通",IF(#REF!="","",#REF!),""))</f>
      </c>
      <c r="AA30" s="161" t="s">
        <v>97</v>
      </c>
      <c r="AB30" s="162">
        <v>13221.6</v>
      </c>
      <c r="AE30" s="174"/>
      <c r="AF30" s="162">
        <v>60100</v>
      </c>
      <c r="AG30" s="158">
        <f t="shared" si="7"/>
        <v>0</v>
      </c>
      <c r="AH30" s="158">
        <f t="shared" si="8"/>
        <v>0</v>
      </c>
      <c r="AI30" s="158">
        <f t="shared" si="1"/>
        <v>0</v>
      </c>
    </row>
    <row r="31" spans="1:35" ht="18" customHeight="1">
      <c r="A31" s="60">
        <v>26</v>
      </c>
      <c r="B31" s="179"/>
      <c r="C31" s="131"/>
      <c r="D31" s="110"/>
      <c r="E31" s="190">
        <f t="shared" si="2"/>
      </c>
      <c r="F31" s="184"/>
      <c r="G31" s="61">
        <f>IF($C31="","",VLOOKUP((((INT(($C31-1)/2))*2)+1),'学校番号'!$A$2:$F$900,6,FALSE))</f>
      </c>
      <c r="H31" s="62">
        <f t="shared" si="4"/>
        <v>0</v>
      </c>
      <c r="I31" s="85"/>
      <c r="J31" s="62"/>
      <c r="K31" s="64" t="s">
        <v>159</v>
      </c>
      <c r="L31" s="30"/>
      <c r="M31" s="87">
        <f t="shared" si="5"/>
      </c>
      <c r="N31" s="197"/>
      <c r="O31" s="199"/>
      <c r="P31" s="88">
        <f t="shared" si="6"/>
      </c>
      <c r="Q31" s="19"/>
      <c r="R31" s="20"/>
      <c r="S31" s="89">
        <f t="shared" si="0"/>
      </c>
      <c r="T31" s="68">
        <f>IF(R31="低学年",IF($O$3="","",$O$3),IF(R31="共通",IF(#REF!="","",#REF!),""))</f>
      </c>
      <c r="AA31" s="161" t="s">
        <v>98</v>
      </c>
      <c r="AB31" s="162">
        <v>13641.7</v>
      </c>
      <c r="AE31" s="174"/>
      <c r="AF31" s="162">
        <v>60100</v>
      </c>
      <c r="AG31" s="158">
        <f t="shared" si="7"/>
        <v>0</v>
      </c>
      <c r="AH31" s="158">
        <f t="shared" si="8"/>
        <v>0</v>
      </c>
      <c r="AI31" s="158">
        <f t="shared" si="1"/>
        <v>0</v>
      </c>
    </row>
    <row r="32" spans="1:35" ht="18" customHeight="1">
      <c r="A32" s="69">
        <v>27</v>
      </c>
      <c r="B32" s="180"/>
      <c r="C32" s="132"/>
      <c r="D32" s="111"/>
      <c r="E32" s="191">
        <f t="shared" si="2"/>
      </c>
      <c r="F32" s="185"/>
      <c r="G32" s="70">
        <f>IF($C32="","",VLOOKUP((((INT(($C32-1)/2))*2)+1),'学校番号'!$A$2:$F$900,6,FALSE))</f>
      </c>
      <c r="H32" s="71">
        <f t="shared" si="4"/>
        <v>0</v>
      </c>
      <c r="I32" s="72"/>
      <c r="J32" s="71"/>
      <c r="K32" s="73" t="s">
        <v>159</v>
      </c>
      <c r="L32" s="29"/>
      <c r="M32" s="74">
        <f t="shared" si="5"/>
      </c>
      <c r="N32" s="195"/>
      <c r="O32" s="198"/>
      <c r="P32" s="75">
        <f t="shared" si="6"/>
      </c>
      <c r="Q32" s="14"/>
      <c r="R32" s="13"/>
      <c r="S32" s="76">
        <f t="shared" si="0"/>
      </c>
      <c r="T32" s="77">
        <f>IF(R32="低学年",IF($O$3="","",$O$3),IF(R32="共通",IF(#REF!="","",#REF!),""))</f>
      </c>
      <c r="AA32" s="161" t="s">
        <v>99</v>
      </c>
      <c r="AB32" s="162">
        <v>14061.8</v>
      </c>
      <c r="AE32" s="174"/>
      <c r="AF32" s="162">
        <v>60100</v>
      </c>
      <c r="AG32" s="158">
        <f t="shared" si="7"/>
        <v>0</v>
      </c>
      <c r="AH32" s="158">
        <f t="shared" si="8"/>
        <v>0</v>
      </c>
      <c r="AI32" s="158">
        <f t="shared" si="1"/>
        <v>0</v>
      </c>
    </row>
    <row r="33" spans="1:35" ht="18" customHeight="1">
      <c r="A33" s="69">
        <v>28</v>
      </c>
      <c r="B33" s="180"/>
      <c r="C33" s="132"/>
      <c r="D33" s="111"/>
      <c r="E33" s="191">
        <f t="shared" si="2"/>
      </c>
      <c r="F33" s="185"/>
      <c r="G33" s="70">
        <f>IF($C33="","",VLOOKUP((((INT(($C33-1)/2))*2)+1),'学校番号'!$A$2:$F$900,6,FALSE))</f>
      </c>
      <c r="H33" s="71">
        <f t="shared" si="4"/>
        <v>0</v>
      </c>
      <c r="I33" s="72"/>
      <c r="J33" s="71"/>
      <c r="K33" s="73" t="s">
        <v>159</v>
      </c>
      <c r="L33" s="29"/>
      <c r="M33" s="74">
        <f t="shared" si="5"/>
      </c>
      <c r="N33" s="195"/>
      <c r="O33" s="198"/>
      <c r="P33" s="75">
        <f t="shared" si="6"/>
      </c>
      <c r="Q33" s="14"/>
      <c r="R33" s="13"/>
      <c r="S33" s="76">
        <f t="shared" si="0"/>
      </c>
      <c r="T33" s="77">
        <f>IF(R33="低学年",IF($O$3="","",$O$3),IF(R33="共通",IF(#REF!="","",#REF!),""))</f>
      </c>
      <c r="AA33" s="161" t="s">
        <v>100</v>
      </c>
      <c r="AB33" s="162">
        <v>14481.9</v>
      </c>
      <c r="AE33" s="174"/>
      <c r="AF33" s="162">
        <v>60100</v>
      </c>
      <c r="AG33" s="158">
        <f t="shared" si="7"/>
        <v>0</v>
      </c>
      <c r="AH33" s="158">
        <f t="shared" si="8"/>
        <v>0</v>
      </c>
      <c r="AI33" s="158">
        <f t="shared" si="1"/>
        <v>0</v>
      </c>
    </row>
    <row r="34" spans="1:35" ht="18" customHeight="1">
      <c r="A34" s="69">
        <v>29</v>
      </c>
      <c r="B34" s="180"/>
      <c r="C34" s="132"/>
      <c r="D34" s="111"/>
      <c r="E34" s="191">
        <f t="shared" si="2"/>
      </c>
      <c r="F34" s="185"/>
      <c r="G34" s="70">
        <f>IF($C34="","",VLOOKUP((((INT(($C34-1)/2))*2)+1),'学校番号'!$A$2:$F$900,6,FALSE))</f>
      </c>
      <c r="H34" s="71">
        <f t="shared" si="4"/>
        <v>0</v>
      </c>
      <c r="I34" s="72"/>
      <c r="J34" s="71"/>
      <c r="K34" s="73" t="s">
        <v>159</v>
      </c>
      <c r="L34" s="29"/>
      <c r="M34" s="74">
        <f t="shared" si="5"/>
      </c>
      <c r="N34" s="195"/>
      <c r="O34" s="198"/>
      <c r="P34" s="75">
        <f t="shared" si="6"/>
      </c>
      <c r="Q34" s="14"/>
      <c r="R34" s="13"/>
      <c r="S34" s="76">
        <f t="shared" si="0"/>
      </c>
      <c r="T34" s="77">
        <f>IF(R34="低学年",IF($O$3="","",$O$3),IF(R34="共通",IF(#REF!="","",#REF!),""))</f>
      </c>
      <c r="AA34" s="161" t="s">
        <v>101</v>
      </c>
      <c r="AB34" s="162">
        <v>14902</v>
      </c>
      <c r="AI34" s="158">
        <f t="shared" si="1"/>
        <v>0</v>
      </c>
    </row>
    <row r="35" spans="1:35" ht="18" customHeight="1" thickBot="1">
      <c r="A35" s="91">
        <v>30</v>
      </c>
      <c r="B35" s="181"/>
      <c r="C35" s="134"/>
      <c r="D35" s="1"/>
      <c r="E35" s="193">
        <f t="shared" si="2"/>
      </c>
      <c r="F35" s="188"/>
      <c r="G35" s="92">
        <f>IF($C35="","",VLOOKUP((((INT(($C35-1)/2))*2)+1),'学校番号'!$A$2:$F$900,6,FALSE))</f>
      </c>
      <c r="H35" s="93">
        <f t="shared" si="4"/>
        <v>0</v>
      </c>
      <c r="I35" s="78"/>
      <c r="J35" s="93"/>
      <c r="K35" s="94" t="s">
        <v>159</v>
      </c>
      <c r="L35" s="31"/>
      <c r="M35" s="79">
        <f t="shared" si="5"/>
      </c>
      <c r="N35" s="196"/>
      <c r="O35" s="200"/>
      <c r="P35" s="80">
        <f t="shared" si="6"/>
      </c>
      <c r="Q35" s="16"/>
      <c r="R35" s="17"/>
      <c r="S35" s="81">
        <f t="shared" si="0"/>
      </c>
      <c r="T35" s="95">
        <f>IF(R35="低学年",IF($O$3="","",$O$3),IF(R35="共通",IF(#REF!="","",#REF!),""))</f>
      </c>
      <c r="AA35" s="161" t="s">
        <v>102</v>
      </c>
      <c r="AB35" s="162">
        <v>15322.1</v>
      </c>
      <c r="AI35" s="158">
        <f t="shared" si="1"/>
        <v>0</v>
      </c>
    </row>
    <row r="36" spans="1:28" ht="18" customHeight="1">
      <c r="A36" s="135" t="s">
        <v>124</v>
      </c>
      <c r="B36" s="182"/>
      <c r="C36" s="135"/>
      <c r="D36" s="135"/>
      <c r="E36" s="62"/>
      <c r="F36" s="61"/>
      <c r="G36" s="62"/>
      <c r="H36" s="136"/>
      <c r="I36" s="62"/>
      <c r="J36" s="62"/>
      <c r="K36" s="62"/>
      <c r="L36" s="131"/>
      <c r="M36" s="137"/>
      <c r="N36" s="138"/>
      <c r="O36" s="131"/>
      <c r="P36" s="137"/>
      <c r="Q36" s="138"/>
      <c r="R36" s="131"/>
      <c r="S36" s="137"/>
      <c r="T36" s="139"/>
      <c r="AA36" s="161" t="s">
        <v>103</v>
      </c>
      <c r="AB36" s="162"/>
    </row>
    <row r="37" spans="1:28" ht="18" customHeight="1">
      <c r="A37" s="234" t="s">
        <v>125</v>
      </c>
      <c r="B37" s="220"/>
      <c r="C37" s="221"/>
      <c r="D37" s="98" t="s">
        <v>130</v>
      </c>
      <c r="E37" s="98" t="s">
        <v>12</v>
      </c>
      <c r="F37" s="96"/>
      <c r="G37" s="96"/>
      <c r="H37" s="96"/>
      <c r="I37" s="96"/>
      <c r="J37" s="96"/>
      <c r="K37" s="96"/>
      <c r="L37" s="97"/>
      <c r="M37" s="97"/>
      <c r="N37" s="97"/>
      <c r="O37" s="97"/>
      <c r="P37" s="97"/>
      <c r="Q37" s="97"/>
      <c r="R37" s="97"/>
      <c r="S37" s="97"/>
      <c r="T37" s="97"/>
      <c r="AA37" s="161" t="s">
        <v>104</v>
      </c>
      <c r="AB37" s="162">
        <v>15742.2</v>
      </c>
    </row>
    <row r="38" spans="1:28" ht="18" customHeight="1">
      <c r="A38" s="219" t="s">
        <v>131</v>
      </c>
      <c r="B38" s="220"/>
      <c r="C38" s="221"/>
      <c r="D38" s="99"/>
      <c r="E38" s="99">
        <f>D38*1500</f>
        <v>0</v>
      </c>
      <c r="F38" s="43"/>
      <c r="G38" s="43"/>
      <c r="H38" s="43"/>
      <c r="I38" s="43"/>
      <c r="J38" s="43"/>
      <c r="K38" s="43"/>
      <c r="L38" s="209" t="s">
        <v>47</v>
      </c>
      <c r="M38" s="209"/>
      <c r="N38" s="209"/>
      <c r="O38" s="211"/>
      <c r="P38" s="211"/>
      <c r="Q38" s="212"/>
      <c r="R38" s="212"/>
      <c r="S38" s="212"/>
      <c r="T38" s="212"/>
      <c r="AA38" s="161" t="s">
        <v>105</v>
      </c>
      <c r="AB38" s="162">
        <v>16162.3</v>
      </c>
    </row>
    <row r="39" spans="1:28" ht="18" customHeight="1">
      <c r="A39" s="219" t="s">
        <v>134</v>
      </c>
      <c r="B39" s="220"/>
      <c r="C39" s="221"/>
      <c r="D39" s="99"/>
      <c r="E39" s="99">
        <f>D39*1500</f>
        <v>0</v>
      </c>
      <c r="F39" s="43"/>
      <c r="G39" s="43"/>
      <c r="H39" s="43"/>
      <c r="I39" s="43"/>
      <c r="J39" s="43"/>
      <c r="K39" s="43"/>
      <c r="L39" s="209" t="s">
        <v>48</v>
      </c>
      <c r="M39" s="209"/>
      <c r="N39" s="209"/>
      <c r="O39" s="210"/>
      <c r="P39" s="210"/>
      <c r="Q39" s="210"/>
      <c r="R39" s="210"/>
      <c r="S39" s="2"/>
      <c r="T39" s="2"/>
      <c r="AA39" s="161" t="s">
        <v>106</v>
      </c>
      <c r="AB39" s="162">
        <v>16582.4</v>
      </c>
    </row>
    <row r="40" spans="1:28" ht="18" customHeight="1">
      <c r="A40" s="219" t="s">
        <v>132</v>
      </c>
      <c r="B40" s="220"/>
      <c r="C40" s="221"/>
      <c r="D40" s="99"/>
      <c r="E40" s="99">
        <f>D40*1000</f>
        <v>0</v>
      </c>
      <c r="F40" s="43"/>
      <c r="G40" s="43"/>
      <c r="H40" s="43"/>
      <c r="I40" s="43"/>
      <c r="J40" s="43"/>
      <c r="K40" s="43"/>
      <c r="L40" s="209" t="s">
        <v>49</v>
      </c>
      <c r="M40" s="209"/>
      <c r="N40" s="209"/>
      <c r="O40" s="210"/>
      <c r="P40" s="210"/>
      <c r="Q40" s="210"/>
      <c r="R40" s="210"/>
      <c r="S40" s="2"/>
      <c r="T40" s="2"/>
      <c r="AA40" s="161" t="s">
        <v>107</v>
      </c>
      <c r="AB40" s="162">
        <v>17002.5</v>
      </c>
    </row>
    <row r="41" spans="1:28" ht="18" customHeight="1">
      <c r="A41" s="219" t="s">
        <v>133</v>
      </c>
      <c r="B41" s="220"/>
      <c r="C41" s="221"/>
      <c r="D41" s="99"/>
      <c r="E41" s="99">
        <f>D41*200</f>
        <v>0</v>
      </c>
      <c r="F41" s="43"/>
      <c r="G41" s="43"/>
      <c r="H41" s="43"/>
      <c r="I41" s="43"/>
      <c r="J41" s="43"/>
      <c r="K41" s="43"/>
      <c r="L41" s="209" t="s">
        <v>54</v>
      </c>
      <c r="M41" s="209"/>
      <c r="N41" s="209"/>
      <c r="O41" s="204"/>
      <c r="P41" s="204"/>
      <c r="Q41" s="205"/>
      <c r="R41" s="205"/>
      <c r="S41" s="205"/>
      <c r="T41" s="205"/>
      <c r="AA41" s="161" t="s">
        <v>108</v>
      </c>
      <c r="AB41" s="162">
        <v>17422.6</v>
      </c>
    </row>
    <row r="42" spans="1:28" ht="18" customHeight="1">
      <c r="A42" s="219" t="s">
        <v>13</v>
      </c>
      <c r="B42" s="232"/>
      <c r="C42" s="233"/>
      <c r="D42" s="99"/>
      <c r="E42" s="99">
        <f>SUM(E38:E41)</f>
        <v>0</v>
      </c>
      <c r="F42" s="43"/>
      <c r="G42" s="43"/>
      <c r="H42" s="43"/>
      <c r="I42" s="43"/>
      <c r="J42" s="43"/>
      <c r="K42" s="43"/>
      <c r="L42" s="209" t="s">
        <v>55</v>
      </c>
      <c r="M42" s="209"/>
      <c r="N42" s="209"/>
      <c r="O42" s="204"/>
      <c r="P42" s="204"/>
      <c r="Q42" s="205"/>
      <c r="R42" s="205"/>
      <c r="S42" s="205"/>
      <c r="T42" s="205"/>
      <c r="AA42" s="161" t="s">
        <v>109</v>
      </c>
      <c r="AB42" s="162">
        <v>17842.7</v>
      </c>
    </row>
    <row r="43" spans="1:28" ht="18" customHeight="1">
      <c r="A43" s="101"/>
      <c r="B43" s="96"/>
      <c r="C43" s="100"/>
      <c r="D43" s="100"/>
      <c r="E43" s="43"/>
      <c r="F43" s="43"/>
      <c r="G43" s="43"/>
      <c r="H43" s="43"/>
      <c r="I43" s="43"/>
      <c r="J43" s="43"/>
      <c r="K43" s="43"/>
      <c r="L43" s="225"/>
      <c r="M43" s="225"/>
      <c r="N43" s="225"/>
      <c r="O43" s="224"/>
      <c r="P43" s="224"/>
      <c r="Q43" s="224"/>
      <c r="R43" s="224"/>
      <c r="S43" s="107"/>
      <c r="T43" s="107"/>
      <c r="AA43" s="161" t="s">
        <v>110</v>
      </c>
      <c r="AB43" s="162">
        <v>18262.8</v>
      </c>
    </row>
    <row r="44" spans="1:28" ht="18" customHeight="1">
      <c r="A44" s="96"/>
      <c r="B44" s="96"/>
      <c r="C44" s="100"/>
      <c r="D44" s="100"/>
      <c r="E44" s="43"/>
      <c r="F44" s="43"/>
      <c r="G44" s="43"/>
      <c r="H44" s="43"/>
      <c r="I44" s="43"/>
      <c r="J44" s="43"/>
      <c r="K44" s="43"/>
      <c r="L44" s="42"/>
      <c r="M44" s="42"/>
      <c r="N44" s="42"/>
      <c r="O44" s="42"/>
      <c r="P44" s="42"/>
      <c r="Q44" s="42"/>
      <c r="R44" s="42"/>
      <c r="S44" s="42"/>
      <c r="T44" s="42"/>
      <c r="AA44" s="161" t="s">
        <v>111</v>
      </c>
      <c r="AB44" s="162">
        <v>18682.9</v>
      </c>
    </row>
    <row r="45" spans="1:28" ht="18" customHeight="1">
      <c r="A45" s="96"/>
      <c r="B45" s="96"/>
      <c r="C45" s="100"/>
      <c r="D45" s="100"/>
      <c r="E45" s="43"/>
      <c r="F45" s="43"/>
      <c r="G45" s="43"/>
      <c r="H45" s="43"/>
      <c r="I45" s="43"/>
      <c r="J45" s="43"/>
      <c r="K45" s="43"/>
      <c r="L45" s="45"/>
      <c r="M45" s="45"/>
      <c r="N45" s="45"/>
      <c r="O45" s="222"/>
      <c r="P45" s="222"/>
      <c r="Q45" s="222"/>
      <c r="R45" s="103"/>
      <c r="S45" s="103"/>
      <c r="T45" s="103"/>
      <c r="AA45" s="161" t="s">
        <v>112</v>
      </c>
      <c r="AB45" s="162">
        <v>19103</v>
      </c>
    </row>
    <row r="46" spans="1:28" ht="18" customHeight="1">
      <c r="A46" s="96"/>
      <c r="B46" s="43"/>
      <c r="C46" s="102"/>
      <c r="D46" s="102"/>
      <c r="E46" s="43"/>
      <c r="F46" s="43"/>
      <c r="G46" s="43"/>
      <c r="H46" s="43"/>
      <c r="I46" s="43"/>
      <c r="J46" s="43"/>
      <c r="K46" s="43"/>
      <c r="L46" s="45"/>
      <c r="M46" s="45"/>
      <c r="N46" s="45"/>
      <c r="O46" s="45"/>
      <c r="P46" s="45"/>
      <c r="Q46" s="45"/>
      <c r="R46" s="223"/>
      <c r="S46" s="223"/>
      <c r="T46" s="223"/>
      <c r="AA46" s="161" t="s">
        <v>113</v>
      </c>
      <c r="AB46" s="162">
        <v>19523.1</v>
      </c>
    </row>
    <row r="47" spans="1:28" ht="18" customHeight="1">
      <c r="A47" s="159"/>
      <c r="C47" s="175"/>
      <c r="D47" s="175"/>
      <c r="E47" s="159"/>
      <c r="F47" s="159"/>
      <c r="G47" s="159"/>
      <c r="H47" s="159"/>
      <c r="I47" s="159"/>
      <c r="J47" s="159"/>
      <c r="K47" s="159"/>
      <c r="L47" s="176"/>
      <c r="M47" s="176"/>
      <c r="N47" s="176"/>
      <c r="O47" s="176"/>
      <c r="P47" s="176"/>
      <c r="Q47" s="176"/>
      <c r="AA47" s="161" t="s">
        <v>114</v>
      </c>
      <c r="AB47" s="162">
        <v>19943.2</v>
      </c>
    </row>
    <row r="48" spans="7:28" ht="18" customHeight="1"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AA48" s="161" t="s">
        <v>115</v>
      </c>
      <c r="AB48" s="162">
        <v>20363.3</v>
      </c>
    </row>
    <row r="49" spans="27:28" ht="18" customHeight="1">
      <c r="AA49" s="161" t="s">
        <v>116</v>
      </c>
      <c r="AB49" s="162">
        <v>20783.4</v>
      </c>
    </row>
    <row r="50" spans="27:28" ht="18" customHeight="1">
      <c r="AA50" s="161" t="s">
        <v>117</v>
      </c>
      <c r="AB50" s="162">
        <v>21203.5</v>
      </c>
    </row>
    <row r="51" spans="27:28" ht="18" customHeight="1">
      <c r="AA51" s="161" t="s">
        <v>118</v>
      </c>
      <c r="AB51" s="162">
        <v>21623.6</v>
      </c>
    </row>
    <row r="52" spans="27:28" ht="18" customHeight="1">
      <c r="AA52" s="161" t="s">
        <v>119</v>
      </c>
      <c r="AB52" s="162">
        <v>22043.7</v>
      </c>
    </row>
    <row r="53" spans="27:28" ht="18" customHeight="1">
      <c r="AA53" s="161" t="s">
        <v>120</v>
      </c>
      <c r="AB53" s="162">
        <v>22463.8</v>
      </c>
    </row>
    <row r="54" spans="27:28" ht="18" customHeight="1">
      <c r="AA54" s="161" t="s">
        <v>121</v>
      </c>
      <c r="AB54" s="162">
        <v>22883.9</v>
      </c>
    </row>
    <row r="55" ht="13.5">
      <c r="AB55" s="162">
        <v>23304</v>
      </c>
    </row>
    <row r="56" spans="27:28" ht="13.5">
      <c r="AA56" s="161"/>
      <c r="AB56" s="162">
        <v>23724.1</v>
      </c>
    </row>
  </sheetData>
  <sheetProtection/>
  <mergeCells count="28">
    <mergeCell ref="F4:F5"/>
    <mergeCell ref="L40:N40"/>
    <mergeCell ref="E4:E5"/>
    <mergeCell ref="B4:B5"/>
    <mergeCell ref="A42:C42"/>
    <mergeCell ref="L42:N42"/>
    <mergeCell ref="L38:N38"/>
    <mergeCell ref="A37:C37"/>
    <mergeCell ref="A40:C40"/>
    <mergeCell ref="A38:C38"/>
    <mergeCell ref="A39:C39"/>
    <mergeCell ref="O45:Q45"/>
    <mergeCell ref="L41:N41"/>
    <mergeCell ref="R46:T46"/>
    <mergeCell ref="O43:R43"/>
    <mergeCell ref="L43:N43"/>
    <mergeCell ref="O42:T42"/>
    <mergeCell ref="A41:C41"/>
    <mergeCell ref="A1:R1"/>
    <mergeCell ref="O41:T41"/>
    <mergeCell ref="L4:R4"/>
    <mergeCell ref="L39:N39"/>
    <mergeCell ref="O39:R39"/>
    <mergeCell ref="O40:R40"/>
    <mergeCell ref="O38:T38"/>
    <mergeCell ref="N2:Q2"/>
    <mergeCell ref="A4:A5"/>
    <mergeCell ref="D4:D5"/>
  </mergeCells>
  <dataValidations count="12">
    <dataValidation type="whole" allowBlank="1" showInputMessage="1" showErrorMessage="1" imeMode="halfAlpha" sqref="C6:C35">
      <formula1>1</formula1>
      <formula2>3000</formula2>
    </dataValidation>
    <dataValidation allowBlank="1" showInputMessage="1" showErrorMessage="1" prompt="姓名合わせて４字までの場合は、５字になるように姓と名の間に全角スペースを入れる。&#10;５字以上の場合は、続けて入力。" sqref="D6:D35"/>
    <dataValidation type="list" allowBlank="1" showInputMessage="1" showErrorMessage="1" sqref="L20:L36 L7:L18 O36">
      <formula1>$AE$7:$AE$21</formula1>
    </dataValidation>
    <dataValidation allowBlank="1" showInputMessage="1" showErrorMessage="1" prompt="低学年リレーの最高記録を入力" imeMode="halfAlpha" sqref="O3:P3"/>
    <dataValidation type="list" allowBlank="1" showInputMessage="1" showErrorMessage="1" sqref="AA6 AA8:AA54">
      <formula1>"＝＄AA$7:$AA$53"</formula1>
    </dataValidation>
    <dataValidation type="list" allowBlank="1" showInputMessage="1" showErrorMessage="1" sqref="AA56">
      <formula1>"＝＄AD$':$AD$17"</formula1>
    </dataValidation>
    <dataValidation type="list" allowBlank="1" showInputMessage="1" showErrorMessage="1" sqref="AA7">
      <formula1>"＝＄AB$6:$AB$53"</formula1>
    </dataValidation>
    <dataValidation type="list" allowBlank="1" showInputMessage="1" showErrorMessage="1" sqref="AD30 L19 Y7 X30 AE24 L6 O6:O35">
      <formula1>$AE$7:$AE$24</formula1>
    </dataValidation>
    <dataValidation allowBlank="1" showInputMessage="1" showErrorMessage="1" prompt="小数点以下２位の数値で入力。&#10;手動計時は0.24をプラス。&#10;&#10;例　100m10&quot;86→10.86&#10;　　3000m8'41&quot;59→841.59&#10;　　走高跳2m01→2.01" imeMode="halfAlpha" sqref="Q6:Q36 N6:N36"/>
    <dataValidation allowBlank="1" showErrorMessage="1" sqref="T6:T36"/>
    <dataValidation type="list" allowBlank="1" showInputMessage="1" showErrorMessage="1" sqref="R6:R36">
      <formula1>$AE$24:$AE$33</formula1>
    </dataValidation>
    <dataValidation type="list" allowBlank="1" showInputMessage="1" showErrorMessage="1" sqref="B6:B35">
      <formula1>$AA$8:$AA$54</formula1>
    </dataValidation>
  </dataValidations>
  <printOptions/>
  <pageMargins left="0.5905511811023623" right="0.3937007874015748" top="0.984251968503937" bottom="0.5905511811023623" header="0.5118110236220472" footer="0.5118110236220472"/>
  <pageSetup horizontalDpi="600" verticalDpi="600" orientation="portrait" paperSize="9" scale="9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I56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L7" sqref="L7"/>
    </sheetView>
  </sheetViews>
  <sheetFormatPr defaultColWidth="9.00390625" defaultRowHeight="13.5"/>
  <cols>
    <col min="1" max="1" width="3.50390625" style="158" customWidth="1"/>
    <col min="2" max="2" width="7.625" style="158" customWidth="1"/>
    <col min="3" max="3" width="5.625" style="158" customWidth="1"/>
    <col min="4" max="4" width="13.625" style="158" customWidth="1"/>
    <col min="5" max="5" width="13.375" style="158" customWidth="1"/>
    <col min="6" max="6" width="5.375" style="158" customWidth="1"/>
    <col min="7" max="11" width="14.375" style="158" hidden="1" customWidth="1"/>
    <col min="12" max="12" width="11.75390625" style="158" customWidth="1"/>
    <col min="13" max="13" width="12.375" style="158" hidden="1" customWidth="1"/>
    <col min="14" max="14" width="8.25390625" style="158" customWidth="1"/>
    <col min="15" max="15" width="12.375" style="158" customWidth="1"/>
    <col min="16" max="16" width="12.375" style="158" hidden="1" customWidth="1"/>
    <col min="17" max="17" width="8.25390625" style="158" customWidth="1"/>
    <col min="18" max="18" width="5.375" style="158" customWidth="1"/>
    <col min="19" max="20" width="5.375" style="158" hidden="1" customWidth="1"/>
    <col min="21" max="21" width="0.875" style="158" customWidth="1"/>
    <col min="22" max="22" width="5.875" style="158" customWidth="1"/>
    <col min="23" max="23" width="14.75390625" style="158" customWidth="1"/>
    <col min="24" max="26" width="21.875" style="158" customWidth="1"/>
    <col min="27" max="29" width="10.625" style="158" customWidth="1"/>
    <col min="30" max="30" width="9.00390625" style="158" customWidth="1"/>
    <col min="31" max="31" width="11.00390625" style="158" customWidth="1"/>
    <col min="32" max="16384" width="9.00390625" style="158" customWidth="1"/>
  </cols>
  <sheetData>
    <row r="1" spans="1:20" ht="19.5" customHeight="1">
      <c r="A1" s="202" t="s">
        <v>135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108"/>
      <c r="T1" s="108"/>
    </row>
    <row r="2" spans="1:20" ht="18" customHeight="1">
      <c r="A2" s="43" t="s">
        <v>0</v>
      </c>
      <c r="B2" s="43"/>
      <c r="C2" s="43" t="s">
        <v>129</v>
      </c>
      <c r="D2" s="43"/>
      <c r="E2" s="43"/>
      <c r="F2" s="43"/>
      <c r="G2" s="43"/>
      <c r="H2" s="43"/>
      <c r="I2" s="43"/>
      <c r="J2" s="44"/>
      <c r="K2" s="44"/>
      <c r="L2" s="42"/>
      <c r="M2" s="44"/>
      <c r="N2" s="213" t="s">
        <v>127</v>
      </c>
      <c r="O2" s="214"/>
      <c r="P2" s="214"/>
      <c r="Q2" s="214"/>
      <c r="R2" s="46"/>
      <c r="S2" s="46"/>
      <c r="T2" s="46"/>
    </row>
    <row r="3" spans="1:24" ht="14.25" thickBot="1">
      <c r="A3" s="43"/>
      <c r="B3" s="178"/>
      <c r="C3" s="43"/>
      <c r="D3" s="43"/>
      <c r="E3" s="43"/>
      <c r="F3" s="43"/>
      <c r="G3" s="43"/>
      <c r="H3" s="43"/>
      <c r="I3" s="43"/>
      <c r="J3" s="43"/>
      <c r="K3" s="43"/>
      <c r="L3" s="104"/>
      <c r="M3" s="104"/>
      <c r="N3" s="105"/>
      <c r="O3" s="106"/>
      <c r="P3" s="106"/>
      <c r="Q3" s="104" t="s">
        <v>72</v>
      </c>
      <c r="R3" s="105"/>
      <c r="S3" s="105"/>
      <c r="T3" s="105"/>
      <c r="W3" s="160"/>
      <c r="X3" s="160"/>
    </row>
    <row r="4" spans="1:24" ht="15" customHeight="1" thickBot="1">
      <c r="A4" s="215" t="s">
        <v>1</v>
      </c>
      <c r="B4" s="230" t="s">
        <v>123</v>
      </c>
      <c r="C4" s="48" t="s">
        <v>14</v>
      </c>
      <c r="D4" s="217" t="s">
        <v>6</v>
      </c>
      <c r="E4" s="228" t="s">
        <v>73</v>
      </c>
      <c r="F4" s="235" t="s">
        <v>128</v>
      </c>
      <c r="G4" s="49"/>
      <c r="H4" s="49"/>
      <c r="I4" s="49"/>
      <c r="J4" s="49"/>
      <c r="K4" s="50"/>
      <c r="L4" s="206" t="s">
        <v>2</v>
      </c>
      <c r="M4" s="207"/>
      <c r="N4" s="207"/>
      <c r="O4" s="207"/>
      <c r="P4" s="207"/>
      <c r="Q4" s="207"/>
      <c r="R4" s="208"/>
      <c r="S4" s="51"/>
      <c r="T4" s="51"/>
      <c r="X4" s="160" t="s">
        <v>51</v>
      </c>
    </row>
    <row r="5" spans="1:20" ht="15" customHeight="1" thickBot="1">
      <c r="A5" s="216"/>
      <c r="B5" s="231"/>
      <c r="C5" s="52" t="s">
        <v>15</v>
      </c>
      <c r="D5" s="218"/>
      <c r="E5" s="229"/>
      <c r="F5" s="236"/>
      <c r="G5" s="53" t="s">
        <v>40</v>
      </c>
      <c r="H5" s="53" t="s">
        <v>9</v>
      </c>
      <c r="I5" s="53" t="s">
        <v>9</v>
      </c>
      <c r="J5" s="53" t="s">
        <v>16</v>
      </c>
      <c r="K5" s="183" t="s">
        <v>19</v>
      </c>
      <c r="L5" s="55" t="s">
        <v>3</v>
      </c>
      <c r="M5" s="47" t="s">
        <v>36</v>
      </c>
      <c r="N5" s="56" t="s">
        <v>10</v>
      </c>
      <c r="O5" s="55" t="s">
        <v>3</v>
      </c>
      <c r="P5" s="47" t="s">
        <v>36</v>
      </c>
      <c r="Q5" s="56" t="s">
        <v>10</v>
      </c>
      <c r="R5" s="57" t="s">
        <v>4</v>
      </c>
      <c r="S5" s="58" t="s">
        <v>36</v>
      </c>
      <c r="T5" s="59"/>
    </row>
    <row r="6" spans="1:35" ht="18" customHeight="1">
      <c r="A6" s="60">
        <v>1</v>
      </c>
      <c r="B6" s="179"/>
      <c r="C6" s="131"/>
      <c r="D6" s="110"/>
      <c r="E6" s="190">
        <f aca="true" t="shared" si="0" ref="E6:E35">PHONETIC(D6)</f>
      </c>
      <c r="F6" s="184"/>
      <c r="G6" s="61"/>
      <c r="H6" s="63">
        <f>$O$38</f>
        <v>0</v>
      </c>
      <c r="I6" s="63"/>
      <c r="J6" s="62"/>
      <c r="K6" s="86" t="s">
        <v>160</v>
      </c>
      <c r="L6" s="28"/>
      <c r="M6" s="65"/>
      <c r="N6" s="10"/>
      <c r="O6" s="21"/>
      <c r="P6" s="66"/>
      <c r="Q6" s="25"/>
      <c r="R6" s="11"/>
      <c r="S6" s="67">
        <f aca="true" t="shared" si="1" ref="S6:S35">IF(R6="","",VLOOKUP(R6,$AE$24:$AF$29,2,FALSE))</f>
      </c>
      <c r="T6" s="68">
        <f>IF(R6="低学年",IF($O$3="","",$O$3),IF(R6="共通",IF(#REF!="","",#REF!),""))</f>
      </c>
      <c r="AA6" s="161"/>
      <c r="AB6" s="162"/>
      <c r="AE6" s="158" t="s">
        <v>7</v>
      </c>
      <c r="AF6" s="158" t="s">
        <v>36</v>
      </c>
      <c r="AI6" s="158">
        <f aca="true" t="shared" si="2" ref="AI6:AI35">IF(AND(L6="",O6=""),0,1)</f>
        <v>0</v>
      </c>
    </row>
    <row r="7" spans="1:35" ht="18" customHeight="1">
      <c r="A7" s="69">
        <v>2</v>
      </c>
      <c r="B7" s="180"/>
      <c r="C7" s="132"/>
      <c r="D7" s="111"/>
      <c r="E7" s="191">
        <f t="shared" si="0"/>
      </c>
      <c r="F7" s="185"/>
      <c r="G7" s="70"/>
      <c r="H7" s="72">
        <f aca="true" t="shared" si="3" ref="H7:H35">$O$38</f>
        <v>0</v>
      </c>
      <c r="I7" s="72"/>
      <c r="J7" s="71"/>
      <c r="K7" s="73" t="s">
        <v>160</v>
      </c>
      <c r="L7" s="29"/>
      <c r="M7" s="74"/>
      <c r="N7" s="12"/>
      <c r="O7" s="22"/>
      <c r="P7" s="75"/>
      <c r="Q7" s="14"/>
      <c r="R7" s="13"/>
      <c r="S7" s="76">
        <f t="shared" si="1"/>
      </c>
      <c r="T7" s="77">
        <f>IF(R7="低学年",IF($O$3="","",$O$3),IF(R7="共通",IF(#REF!="","",#REF!),""))</f>
      </c>
      <c r="V7" s="160" t="s">
        <v>24</v>
      </c>
      <c r="W7" s="163" t="s">
        <v>22</v>
      </c>
      <c r="AA7" s="158" t="s">
        <v>75</v>
      </c>
      <c r="AB7" s="158" t="s">
        <v>36</v>
      </c>
      <c r="AD7" s="158">
        <f aca="true" ca="1" t="shared" si="4" ref="AD7:AD17">RAND()</f>
        <v>0.4845058541910252</v>
      </c>
      <c r="AE7" s="161" t="s">
        <v>156</v>
      </c>
      <c r="AF7" s="162">
        <v>201</v>
      </c>
      <c r="AI7" s="158">
        <f t="shared" si="2"/>
        <v>0</v>
      </c>
    </row>
    <row r="8" spans="1:35" ht="18" customHeight="1">
      <c r="A8" s="69">
        <v>3</v>
      </c>
      <c r="B8" s="180"/>
      <c r="C8" s="132"/>
      <c r="D8" s="111"/>
      <c r="E8" s="191">
        <f t="shared" si="0"/>
      </c>
      <c r="F8" s="185"/>
      <c r="G8" s="70"/>
      <c r="H8" s="72">
        <f t="shared" si="3"/>
        <v>0</v>
      </c>
      <c r="I8" s="72"/>
      <c r="J8" s="71"/>
      <c r="K8" s="73" t="s">
        <v>160</v>
      </c>
      <c r="L8" s="29"/>
      <c r="M8" s="74"/>
      <c r="N8" s="12"/>
      <c r="O8" s="22"/>
      <c r="P8" s="75"/>
      <c r="Q8" s="14"/>
      <c r="R8" s="13"/>
      <c r="S8" s="76">
        <f t="shared" si="1"/>
      </c>
      <c r="T8" s="77">
        <f>IF(R8="低学年",IF($O$3="","",$O$3),IF(R8="共通",IF(#REF!="","",#REF!),""))</f>
      </c>
      <c r="W8" s="163" t="s">
        <v>23</v>
      </c>
      <c r="AA8" s="161" t="s">
        <v>122</v>
      </c>
      <c r="AB8" s="162">
        <v>201</v>
      </c>
      <c r="AD8" s="158">
        <f ca="1" t="shared" si="4"/>
        <v>0.5220149015170629</v>
      </c>
      <c r="AE8" s="164" t="s">
        <v>136</v>
      </c>
      <c r="AF8" s="162">
        <v>202</v>
      </c>
      <c r="AI8" s="158">
        <f t="shared" si="2"/>
        <v>0</v>
      </c>
    </row>
    <row r="9" spans="1:35" ht="18" customHeight="1">
      <c r="A9" s="69">
        <v>4</v>
      </c>
      <c r="B9" s="180"/>
      <c r="C9" s="132"/>
      <c r="D9" s="111"/>
      <c r="E9" s="191">
        <f t="shared" si="0"/>
      </c>
      <c r="F9" s="185"/>
      <c r="G9" s="70"/>
      <c r="H9" s="72">
        <f t="shared" si="3"/>
        <v>0</v>
      </c>
      <c r="I9" s="72"/>
      <c r="J9" s="71"/>
      <c r="K9" s="73" t="s">
        <v>160</v>
      </c>
      <c r="L9" s="29"/>
      <c r="M9" s="74"/>
      <c r="N9" s="12"/>
      <c r="O9" s="22"/>
      <c r="P9" s="75"/>
      <c r="Q9" s="14"/>
      <c r="R9" s="13"/>
      <c r="S9" s="76">
        <f t="shared" si="1"/>
      </c>
      <c r="T9" s="77">
        <f>IF(R9="低学年",IF($O$3="","",$O$3),IF(R9="共通",IF(#REF!="","",#REF!),""))</f>
      </c>
      <c r="W9" s="165" t="s">
        <v>50</v>
      </c>
      <c r="AA9" s="161" t="s">
        <v>76</v>
      </c>
      <c r="AB9" s="162">
        <v>202</v>
      </c>
      <c r="AD9" s="158">
        <f ca="1" t="shared" si="4"/>
        <v>0.5695654794268675</v>
      </c>
      <c r="AE9" s="161" t="s">
        <v>138</v>
      </c>
      <c r="AF9" s="162">
        <v>203</v>
      </c>
      <c r="AI9" s="158">
        <f t="shared" si="2"/>
        <v>0</v>
      </c>
    </row>
    <row r="10" spans="1:35" ht="18" customHeight="1" thickBot="1">
      <c r="A10" s="69">
        <v>5</v>
      </c>
      <c r="B10" s="181"/>
      <c r="C10" s="133"/>
      <c r="D10" s="111"/>
      <c r="E10" s="191">
        <f t="shared" si="0"/>
      </c>
      <c r="F10" s="185"/>
      <c r="G10" s="70"/>
      <c r="H10" s="78">
        <f t="shared" si="3"/>
        <v>0</v>
      </c>
      <c r="I10" s="78"/>
      <c r="J10" s="71"/>
      <c r="K10" s="73" t="s">
        <v>160</v>
      </c>
      <c r="L10" s="29"/>
      <c r="M10" s="79"/>
      <c r="N10" s="15"/>
      <c r="O10" s="23"/>
      <c r="P10" s="80"/>
      <c r="Q10" s="16"/>
      <c r="R10" s="17"/>
      <c r="S10" s="81">
        <f t="shared" si="1"/>
      </c>
      <c r="T10" s="77">
        <f>IF(R10="低学年",IF($O$3="","",$O$3),IF(R10="共通",IF(#REF!="","",#REF!),""))</f>
      </c>
      <c r="V10" s="166" t="s">
        <v>25</v>
      </c>
      <c r="W10" s="167"/>
      <c r="AA10" s="161" t="s">
        <v>77</v>
      </c>
      <c r="AB10" s="162">
        <v>203</v>
      </c>
      <c r="AD10" s="158">
        <f ca="1" t="shared" si="4"/>
        <v>0.9033008204881244</v>
      </c>
      <c r="AE10" s="161" t="s">
        <v>139</v>
      </c>
      <c r="AF10" s="162">
        <v>300</v>
      </c>
      <c r="AI10" s="158">
        <f t="shared" si="2"/>
        <v>0</v>
      </c>
    </row>
    <row r="11" spans="1:35" ht="18" customHeight="1">
      <c r="A11" s="82">
        <v>6</v>
      </c>
      <c r="B11" s="179"/>
      <c r="C11" s="131"/>
      <c r="D11" s="112"/>
      <c r="E11" s="192">
        <f t="shared" si="0"/>
      </c>
      <c r="F11" s="186"/>
      <c r="G11" s="83"/>
      <c r="H11" s="85">
        <f t="shared" si="3"/>
        <v>0</v>
      </c>
      <c r="I11" s="85"/>
      <c r="J11" s="84"/>
      <c r="K11" s="86" t="s">
        <v>160</v>
      </c>
      <c r="L11" s="30"/>
      <c r="M11" s="87"/>
      <c r="N11" s="18"/>
      <c r="O11" s="24"/>
      <c r="P11" s="88"/>
      <c r="Q11" s="19"/>
      <c r="R11" s="20"/>
      <c r="S11" s="89">
        <f t="shared" si="1"/>
      </c>
      <c r="T11" s="90">
        <f>IF(R11="低学年",IF($O$3="","",$O$3),IF(R11="共通",IF(#REF!="","",#REF!),""))</f>
      </c>
      <c r="V11" s="168" t="s">
        <v>56</v>
      </c>
      <c r="W11" s="169" t="s">
        <v>57</v>
      </c>
      <c r="AA11" s="161" t="s">
        <v>78</v>
      </c>
      <c r="AB11" s="162">
        <v>300</v>
      </c>
      <c r="AD11" s="158">
        <f ca="1" t="shared" si="4"/>
        <v>0.24975632859119679</v>
      </c>
      <c r="AE11" s="161" t="s">
        <v>140</v>
      </c>
      <c r="AF11" s="162">
        <v>500</v>
      </c>
      <c r="AI11" s="158">
        <f t="shared" si="2"/>
        <v>0</v>
      </c>
    </row>
    <row r="12" spans="1:35" ht="18" customHeight="1">
      <c r="A12" s="69">
        <v>7</v>
      </c>
      <c r="B12" s="180"/>
      <c r="C12" s="132"/>
      <c r="D12" s="111"/>
      <c r="E12" s="191">
        <f t="shared" si="0"/>
      </c>
      <c r="F12" s="185"/>
      <c r="G12" s="70"/>
      <c r="H12" s="72">
        <f t="shared" si="3"/>
        <v>0</v>
      </c>
      <c r="I12" s="72"/>
      <c r="J12" s="71"/>
      <c r="K12" s="73" t="s">
        <v>160</v>
      </c>
      <c r="L12" s="29"/>
      <c r="M12" s="74"/>
      <c r="N12" s="12"/>
      <c r="O12" s="22"/>
      <c r="P12" s="75"/>
      <c r="Q12" s="14"/>
      <c r="R12" s="13"/>
      <c r="S12" s="76">
        <f t="shared" si="1"/>
      </c>
      <c r="T12" s="77">
        <f>IF(R12="低学年",IF($O$3="","",$O$3),IF(R12="共通",IF(#REF!="","",#REF!),""))</f>
      </c>
      <c r="V12" s="168" t="s">
        <v>58</v>
      </c>
      <c r="W12" s="169" t="s">
        <v>59</v>
      </c>
      <c r="AA12" s="161" t="s">
        <v>79</v>
      </c>
      <c r="AB12" s="162">
        <v>600</v>
      </c>
      <c r="AD12" s="158">
        <f ca="1" t="shared" si="4"/>
        <v>0.13166263402156309</v>
      </c>
      <c r="AE12" s="161" t="s">
        <v>142</v>
      </c>
      <c r="AF12" s="162">
        <v>600</v>
      </c>
      <c r="AI12" s="158">
        <f t="shared" si="2"/>
        <v>0</v>
      </c>
    </row>
    <row r="13" spans="1:35" ht="18" customHeight="1">
      <c r="A13" s="69">
        <v>8</v>
      </c>
      <c r="B13" s="180"/>
      <c r="C13" s="132"/>
      <c r="D13" s="111"/>
      <c r="E13" s="191">
        <f t="shared" si="0"/>
      </c>
      <c r="F13" s="185"/>
      <c r="G13" s="70"/>
      <c r="H13" s="72">
        <f t="shared" si="3"/>
        <v>0</v>
      </c>
      <c r="I13" s="72"/>
      <c r="J13" s="71"/>
      <c r="K13" s="73" t="s">
        <v>160</v>
      </c>
      <c r="L13" s="29"/>
      <c r="M13" s="74"/>
      <c r="N13" s="12"/>
      <c r="O13" s="22"/>
      <c r="P13" s="75"/>
      <c r="Q13" s="14"/>
      <c r="R13" s="13"/>
      <c r="S13" s="76">
        <f t="shared" si="1"/>
      </c>
      <c r="T13" s="77">
        <f>IF(R13="低学年",IF($O$3="","",$O$3),IF(R13="共通",IF(#REF!="","",#REF!),""))</f>
      </c>
      <c r="V13" s="168" t="s">
        <v>26</v>
      </c>
      <c r="W13" s="169" t="s">
        <v>60</v>
      </c>
      <c r="AA13" s="161" t="s">
        <v>80</v>
      </c>
      <c r="AB13" s="162">
        <v>800</v>
      </c>
      <c r="AD13" s="158">
        <f ca="1" t="shared" si="4"/>
        <v>0.14941372025409994</v>
      </c>
      <c r="AE13" s="161" t="s">
        <v>157</v>
      </c>
      <c r="AF13" s="162">
        <v>800</v>
      </c>
      <c r="AI13" s="158">
        <f t="shared" si="2"/>
        <v>0</v>
      </c>
    </row>
    <row r="14" spans="1:35" ht="18" customHeight="1">
      <c r="A14" s="69">
        <v>9</v>
      </c>
      <c r="B14" s="180"/>
      <c r="C14" s="132"/>
      <c r="D14" s="111"/>
      <c r="E14" s="191">
        <f t="shared" si="0"/>
      </c>
      <c r="F14" s="185">
        <f aca="true" t="shared" si="5" ref="F14:F35">IF(C14&gt;0,"男","")</f>
      </c>
      <c r="G14" s="70"/>
      <c r="H14" s="72">
        <f t="shared" si="3"/>
        <v>0</v>
      </c>
      <c r="I14" s="72"/>
      <c r="J14" s="71"/>
      <c r="K14" s="73" t="s">
        <v>160</v>
      </c>
      <c r="L14" s="29"/>
      <c r="M14" s="74"/>
      <c r="N14" s="12"/>
      <c r="O14" s="22"/>
      <c r="P14" s="75"/>
      <c r="Q14" s="14"/>
      <c r="R14" s="13"/>
      <c r="S14" s="76">
        <f t="shared" si="1"/>
      </c>
      <c r="T14" s="77">
        <f>IF(R14="低学年",IF($O$3="","",$O$3),IF(R14="共通",IF(#REF!="","",#REF!),""))</f>
      </c>
      <c r="V14" s="168" t="s">
        <v>61</v>
      </c>
      <c r="W14" s="166" t="s">
        <v>62</v>
      </c>
      <c r="AA14" s="161" t="s">
        <v>81</v>
      </c>
      <c r="AB14" s="162">
        <v>4200</v>
      </c>
      <c r="AD14" s="158">
        <f ca="1" t="shared" si="4"/>
        <v>0.6346386722686574</v>
      </c>
      <c r="AE14" s="170" t="s">
        <v>158</v>
      </c>
      <c r="AF14" s="162">
        <v>801</v>
      </c>
      <c r="AI14" s="158">
        <f t="shared" si="2"/>
        <v>0</v>
      </c>
    </row>
    <row r="15" spans="1:35" ht="18" customHeight="1" thickBot="1">
      <c r="A15" s="69">
        <v>10</v>
      </c>
      <c r="B15" s="181"/>
      <c r="C15" s="133"/>
      <c r="D15" s="111"/>
      <c r="E15" s="191">
        <f t="shared" si="0"/>
      </c>
      <c r="F15" s="189">
        <f t="shared" si="5"/>
      </c>
      <c r="G15" s="141"/>
      <c r="H15" s="78">
        <f t="shared" si="3"/>
        <v>0</v>
      </c>
      <c r="I15" s="78"/>
      <c r="J15" s="71"/>
      <c r="K15" s="140" t="s">
        <v>160</v>
      </c>
      <c r="L15" s="31"/>
      <c r="M15" s="79"/>
      <c r="N15" s="15"/>
      <c r="O15" s="23"/>
      <c r="P15" s="80"/>
      <c r="Q15" s="16"/>
      <c r="R15" s="17"/>
      <c r="S15" s="81">
        <f t="shared" si="1"/>
      </c>
      <c r="T15" s="77">
        <f>IF(R15="低学年",IF($O$3="","",$O$3),IF(R15="共通",IF(#REF!="","",#REF!),""))</f>
      </c>
      <c r="V15" s="168" t="s">
        <v>63</v>
      </c>
      <c r="W15" s="166" t="s">
        <v>52</v>
      </c>
      <c r="AA15" s="161" t="s">
        <v>82</v>
      </c>
      <c r="AB15" s="162">
        <v>7100</v>
      </c>
      <c r="AD15" s="158">
        <f ca="1" t="shared" si="4"/>
        <v>0.7225705701626044</v>
      </c>
      <c r="AE15" s="171" t="s">
        <v>148</v>
      </c>
      <c r="AF15" s="162">
        <v>1000</v>
      </c>
      <c r="AI15" s="158">
        <f t="shared" si="2"/>
        <v>0</v>
      </c>
    </row>
    <row r="16" spans="1:35" ht="18" customHeight="1">
      <c r="A16" s="82">
        <v>11</v>
      </c>
      <c r="B16" s="179"/>
      <c r="C16" s="131"/>
      <c r="D16" s="112"/>
      <c r="E16" s="192">
        <f t="shared" si="0"/>
      </c>
      <c r="F16" s="186">
        <f t="shared" si="5"/>
      </c>
      <c r="G16" s="83"/>
      <c r="H16" s="85">
        <f t="shared" si="3"/>
        <v>0</v>
      </c>
      <c r="I16" s="85"/>
      <c r="J16" s="84"/>
      <c r="K16" s="64" t="s">
        <v>160</v>
      </c>
      <c r="L16" s="28"/>
      <c r="M16" s="87"/>
      <c r="N16" s="18"/>
      <c r="O16" s="24"/>
      <c r="P16" s="88"/>
      <c r="Q16" s="19"/>
      <c r="R16" s="20"/>
      <c r="S16" s="89">
        <f t="shared" si="1"/>
      </c>
      <c r="T16" s="90">
        <f>IF(R16="低学年",IF($O$3="","",$O$3),IF(R16="共通",IF(#REF!="","",#REF!),""))</f>
      </c>
      <c r="V16" s="168" t="s">
        <v>64</v>
      </c>
      <c r="W16" s="166" t="s">
        <v>53</v>
      </c>
      <c r="AA16" s="161" t="s">
        <v>83</v>
      </c>
      <c r="AB16" s="162">
        <v>7300</v>
      </c>
      <c r="AD16" s="158">
        <f ca="1" t="shared" si="4"/>
        <v>0.49834890989145264</v>
      </c>
      <c r="AE16" s="171" t="s">
        <v>149</v>
      </c>
      <c r="AF16" s="162">
        <v>3400</v>
      </c>
      <c r="AI16" s="158">
        <f t="shared" si="2"/>
        <v>0</v>
      </c>
    </row>
    <row r="17" spans="1:35" ht="18" customHeight="1">
      <c r="A17" s="69">
        <v>12</v>
      </c>
      <c r="B17" s="180"/>
      <c r="C17" s="132"/>
      <c r="D17" s="111"/>
      <c r="E17" s="191">
        <f t="shared" si="0"/>
      </c>
      <c r="F17" s="185">
        <f t="shared" si="5"/>
      </c>
      <c r="G17" s="70"/>
      <c r="H17" s="72">
        <f t="shared" si="3"/>
        <v>0</v>
      </c>
      <c r="I17" s="72"/>
      <c r="J17" s="71"/>
      <c r="K17" s="73" t="s">
        <v>160</v>
      </c>
      <c r="L17" s="29"/>
      <c r="M17" s="74"/>
      <c r="N17" s="12"/>
      <c r="O17" s="22"/>
      <c r="P17" s="75"/>
      <c r="Q17" s="14"/>
      <c r="R17" s="13"/>
      <c r="S17" s="76">
        <f t="shared" si="1"/>
      </c>
      <c r="T17" s="77">
        <f>IF(R17="低学年",IF($O$3="","",$O$3),IF(R17="共通",IF(#REF!="","",#REF!),""))</f>
      </c>
      <c r="V17" s="168" t="s">
        <v>65</v>
      </c>
      <c r="W17" s="166" t="s">
        <v>66</v>
      </c>
      <c r="AA17" s="161" t="s">
        <v>84</v>
      </c>
      <c r="AB17" s="162">
        <v>7301</v>
      </c>
      <c r="AD17" s="158">
        <f ca="1" t="shared" si="4"/>
        <v>0.5164178856062472</v>
      </c>
      <c r="AE17" s="161" t="s">
        <v>151</v>
      </c>
      <c r="AF17" s="162">
        <v>7100</v>
      </c>
      <c r="AI17" s="158">
        <f t="shared" si="2"/>
        <v>0</v>
      </c>
    </row>
    <row r="18" spans="1:35" ht="18" customHeight="1">
      <c r="A18" s="69">
        <v>13</v>
      </c>
      <c r="B18" s="180"/>
      <c r="C18" s="132"/>
      <c r="D18" s="111"/>
      <c r="E18" s="191">
        <f t="shared" si="0"/>
      </c>
      <c r="F18" s="185">
        <f t="shared" si="5"/>
      </c>
      <c r="G18" s="70">
        <f>IF($C18="","",VLOOKUP((((INT(($C18-1)/2))*2)+1),'学校番号'!$A$2:$F$900,6,FALSE))</f>
      </c>
      <c r="H18" s="72">
        <f t="shared" si="3"/>
        <v>0</v>
      </c>
      <c r="I18" s="72"/>
      <c r="J18" s="71"/>
      <c r="K18" s="73" t="s">
        <v>160</v>
      </c>
      <c r="L18" s="29"/>
      <c r="M18" s="74">
        <f aca="true" t="shared" si="6" ref="M18:M35">IF(L18="","",VLOOKUP(L18,$AE$7:$AF$21,2,FALSE))</f>
      </c>
      <c r="N18" s="12"/>
      <c r="O18" s="22"/>
      <c r="P18" s="75">
        <f aca="true" t="shared" si="7" ref="P18:P35">IF(O18="","",VLOOKUP(O18,$AE$7:$AF$21,2,FALSE))</f>
      </c>
      <c r="Q18" s="14"/>
      <c r="R18" s="13"/>
      <c r="S18" s="76">
        <f t="shared" si="1"/>
      </c>
      <c r="T18" s="77">
        <f>IF(R18="低学年",IF($O$3="","",$O$3),IF(R18="共通",IF(#REF!="","",#REF!),""))</f>
      </c>
      <c r="V18" s="168" t="s">
        <v>67</v>
      </c>
      <c r="W18" s="166" t="s">
        <v>68</v>
      </c>
      <c r="AA18" s="161" t="s">
        <v>85</v>
      </c>
      <c r="AB18" s="162">
        <v>8500</v>
      </c>
      <c r="AE18" s="170"/>
      <c r="AF18" s="162">
        <v>7200</v>
      </c>
      <c r="AI18" s="158">
        <f t="shared" si="2"/>
        <v>0</v>
      </c>
    </row>
    <row r="19" spans="1:35" ht="18" customHeight="1">
      <c r="A19" s="69">
        <v>14</v>
      </c>
      <c r="B19" s="180"/>
      <c r="C19" s="132"/>
      <c r="D19" s="111"/>
      <c r="E19" s="191">
        <f t="shared" si="0"/>
      </c>
      <c r="F19" s="185">
        <f t="shared" si="5"/>
      </c>
      <c r="G19" s="70">
        <f>IF($C19="","",VLOOKUP((((INT(($C19-1)/2))*2)+1),'学校番号'!$A$2:$F$900,6,FALSE))</f>
      </c>
      <c r="H19" s="72">
        <f t="shared" si="3"/>
        <v>0</v>
      </c>
      <c r="I19" s="72"/>
      <c r="J19" s="71"/>
      <c r="K19" s="73" t="s">
        <v>160</v>
      </c>
      <c r="L19" s="29"/>
      <c r="M19" s="74">
        <f t="shared" si="6"/>
      </c>
      <c r="N19" s="12"/>
      <c r="O19" s="22"/>
      <c r="P19" s="75">
        <f t="shared" si="7"/>
      </c>
      <c r="Q19" s="14"/>
      <c r="R19" s="13"/>
      <c r="S19" s="76">
        <f t="shared" si="1"/>
      </c>
      <c r="T19" s="77">
        <f>IF(R19="低学年",IF($O$3="","",$O$3),IF(R19="共通",IF(#REF!="","",#REF!),""))</f>
      </c>
      <c r="V19" s="168" t="s">
        <v>69</v>
      </c>
      <c r="W19" s="166" t="s">
        <v>70</v>
      </c>
      <c r="AA19" s="161" t="s">
        <v>86</v>
      </c>
      <c r="AB19" s="162">
        <v>8600.5</v>
      </c>
      <c r="AD19" s="158">
        <f ca="1">RAND()</f>
        <v>0.493528746043456</v>
      </c>
      <c r="AE19" s="170"/>
      <c r="AF19" s="162">
        <v>7300</v>
      </c>
      <c r="AI19" s="158">
        <f t="shared" si="2"/>
        <v>0</v>
      </c>
    </row>
    <row r="20" spans="1:35" ht="18" customHeight="1" thickBot="1">
      <c r="A20" s="91">
        <v>15</v>
      </c>
      <c r="B20" s="181"/>
      <c r="C20" s="134"/>
      <c r="D20" s="1"/>
      <c r="E20" s="193">
        <f t="shared" si="0"/>
      </c>
      <c r="F20" s="188">
        <f t="shared" si="5"/>
      </c>
      <c r="G20" s="92">
        <f>IF($C20="","",VLOOKUP((((INT(($C20-1)/2))*2)+1),'学校番号'!$A$2:$F$900,6,FALSE))</f>
      </c>
      <c r="H20" s="78">
        <f t="shared" si="3"/>
        <v>0</v>
      </c>
      <c r="I20" s="78"/>
      <c r="J20" s="93"/>
      <c r="K20" s="140" t="s">
        <v>160</v>
      </c>
      <c r="L20" s="29"/>
      <c r="M20" s="79">
        <f t="shared" si="6"/>
      </c>
      <c r="N20" s="15"/>
      <c r="O20" s="23"/>
      <c r="P20" s="80">
        <f t="shared" si="7"/>
      </c>
      <c r="Q20" s="16"/>
      <c r="R20" s="17"/>
      <c r="S20" s="81">
        <f t="shared" si="1"/>
      </c>
      <c r="T20" s="95">
        <f>IF(R20="低学年",IF($O$3="","",$O$3),IF(R20="共通",IF(#REF!="","",#REF!),""))</f>
      </c>
      <c r="V20" s="168"/>
      <c r="AA20" s="161" t="s">
        <v>87</v>
      </c>
      <c r="AB20" s="162">
        <v>9020.6</v>
      </c>
      <c r="AD20" s="158">
        <f ca="1">RAND()</f>
        <v>0.5481193921010606</v>
      </c>
      <c r="AE20" s="171"/>
      <c r="AF20" s="162">
        <v>7301</v>
      </c>
      <c r="AI20" s="158">
        <f t="shared" si="2"/>
        <v>0</v>
      </c>
    </row>
    <row r="21" spans="1:35" ht="18" customHeight="1">
      <c r="A21" s="60">
        <v>16</v>
      </c>
      <c r="B21" s="179"/>
      <c r="C21" s="131"/>
      <c r="D21" s="110"/>
      <c r="E21" s="190">
        <f t="shared" si="0"/>
      </c>
      <c r="F21" s="184">
        <f t="shared" si="5"/>
      </c>
      <c r="G21" s="61">
        <f>IF($C21="","",VLOOKUP((((INT(($C21-1)/2))*2)+1),'学校番号'!$A$2:$F$900,6,FALSE))</f>
      </c>
      <c r="H21" s="85">
        <f t="shared" si="3"/>
        <v>0</v>
      </c>
      <c r="I21" s="85"/>
      <c r="J21" s="62"/>
      <c r="K21" s="64" t="s">
        <v>160</v>
      </c>
      <c r="L21" s="30"/>
      <c r="M21" s="87">
        <f t="shared" si="6"/>
      </c>
      <c r="N21" s="18"/>
      <c r="O21" s="24"/>
      <c r="P21" s="88">
        <f t="shared" si="7"/>
      </c>
      <c r="Q21" s="19"/>
      <c r="R21" s="20"/>
      <c r="S21" s="89">
        <f t="shared" si="1"/>
      </c>
      <c r="T21" s="68">
        <f>IF(R21="低学年",IF($O$3="","",$O$3),IF(R21="共通",IF(#REF!="","",#REF!),""))</f>
      </c>
      <c r="AA21" s="161" t="s">
        <v>88</v>
      </c>
      <c r="AB21" s="162">
        <v>9440.7</v>
      </c>
      <c r="AD21" s="158">
        <f ca="1">RAND()</f>
        <v>0.7800782520127628</v>
      </c>
      <c r="AE21" s="171"/>
      <c r="AF21" s="162">
        <v>8300</v>
      </c>
      <c r="AI21" s="158">
        <f t="shared" si="2"/>
        <v>0</v>
      </c>
    </row>
    <row r="22" spans="1:35" ht="18" customHeight="1">
      <c r="A22" s="69">
        <v>17</v>
      </c>
      <c r="B22" s="180"/>
      <c r="C22" s="132"/>
      <c r="D22" s="111"/>
      <c r="E22" s="191">
        <f t="shared" si="0"/>
      </c>
      <c r="F22" s="185">
        <f t="shared" si="5"/>
      </c>
      <c r="G22" s="70">
        <f>IF($C22="","",VLOOKUP((((INT(($C22-1)/2))*2)+1),'学校番号'!$A$2:$F$900,6,FALSE))</f>
      </c>
      <c r="H22" s="72">
        <f t="shared" si="3"/>
        <v>0</v>
      </c>
      <c r="I22" s="72"/>
      <c r="J22" s="71"/>
      <c r="K22" s="73" t="s">
        <v>160</v>
      </c>
      <c r="L22" s="29"/>
      <c r="M22" s="74">
        <f t="shared" si="6"/>
      </c>
      <c r="N22" s="12"/>
      <c r="O22" s="22"/>
      <c r="P22" s="75">
        <f t="shared" si="7"/>
      </c>
      <c r="Q22" s="14"/>
      <c r="R22" s="13"/>
      <c r="S22" s="76">
        <f t="shared" si="1"/>
      </c>
      <c r="T22" s="77">
        <f>IF(R22="低学年",IF($O$3="","",$O$3),IF(R22="共通",IF(#REF!="","",#REF!),""))</f>
      </c>
      <c r="AA22" s="161" t="s">
        <v>89</v>
      </c>
      <c r="AB22" s="162">
        <v>9860.8</v>
      </c>
      <c r="AE22" s="164"/>
      <c r="AF22" s="162"/>
      <c r="AI22" s="158">
        <f t="shared" si="2"/>
        <v>0</v>
      </c>
    </row>
    <row r="23" spans="1:35" ht="18" customHeight="1">
      <c r="A23" s="69">
        <v>18</v>
      </c>
      <c r="B23" s="180"/>
      <c r="C23" s="132"/>
      <c r="D23" s="111"/>
      <c r="E23" s="191">
        <f t="shared" si="0"/>
      </c>
      <c r="F23" s="185">
        <f t="shared" si="5"/>
      </c>
      <c r="G23" s="70">
        <f>IF($C23="","",VLOOKUP((((INT(($C23-1)/2))*2)+1),'学校番号'!$A$2:$F$900,6,FALSE))</f>
      </c>
      <c r="H23" s="72">
        <f t="shared" si="3"/>
        <v>0</v>
      </c>
      <c r="I23" s="72"/>
      <c r="J23" s="71"/>
      <c r="K23" s="73" t="s">
        <v>160</v>
      </c>
      <c r="L23" s="29"/>
      <c r="M23" s="74">
        <f t="shared" si="6"/>
      </c>
      <c r="N23" s="12"/>
      <c r="O23" s="22"/>
      <c r="P23" s="75">
        <f t="shared" si="7"/>
      </c>
      <c r="Q23" s="14"/>
      <c r="R23" s="13"/>
      <c r="S23" s="76">
        <f t="shared" si="1"/>
      </c>
      <c r="T23" s="77">
        <f>IF(R23="低学年",IF($O$3="","",$O$3),IF(R23="共通",IF(#REF!="","",#REF!),""))</f>
      </c>
      <c r="AA23" s="161" t="s">
        <v>90</v>
      </c>
      <c r="AB23" s="162">
        <v>10280.9</v>
      </c>
      <c r="AE23" s="161"/>
      <c r="AF23" s="161"/>
      <c r="AI23" s="158">
        <f t="shared" si="2"/>
        <v>0</v>
      </c>
    </row>
    <row r="24" spans="1:35" ht="18" customHeight="1">
      <c r="A24" s="69">
        <v>19</v>
      </c>
      <c r="B24" s="180"/>
      <c r="C24" s="132"/>
      <c r="D24" s="111"/>
      <c r="E24" s="191">
        <f t="shared" si="0"/>
      </c>
      <c r="F24" s="185">
        <f t="shared" si="5"/>
      </c>
      <c r="G24" s="70">
        <f>IF($C24="","",VLOOKUP((((INT(($C24-1)/2))*2)+1),'学校番号'!$A$2:$F$900,6,FALSE))</f>
      </c>
      <c r="H24" s="72">
        <f t="shared" si="3"/>
        <v>0</v>
      </c>
      <c r="I24" s="72"/>
      <c r="J24" s="71"/>
      <c r="K24" s="73" t="s">
        <v>160</v>
      </c>
      <c r="L24" s="29"/>
      <c r="M24" s="74">
        <f t="shared" si="6"/>
      </c>
      <c r="N24" s="12"/>
      <c r="O24" s="22"/>
      <c r="P24" s="75">
        <f t="shared" si="7"/>
      </c>
      <c r="Q24" s="14"/>
      <c r="R24" s="13"/>
      <c r="S24" s="76">
        <f t="shared" si="1"/>
      </c>
      <c r="T24" s="77">
        <f>IF(R24="低学年",IF($O$3="","",$O$3),IF(R24="共通",IF(#REF!="","",#REF!),""))</f>
      </c>
      <c r="AA24" s="161" t="s">
        <v>91</v>
      </c>
      <c r="AB24" s="162">
        <v>10701</v>
      </c>
      <c r="AE24" s="164"/>
      <c r="AF24" s="162"/>
      <c r="AG24" s="158">
        <f aca="true" t="shared" si="8" ref="AG24:AG33">COUNTIF($R$6:$R$35,AE24)</f>
        <v>0</v>
      </c>
      <c r="AH24" s="158">
        <f aca="true" t="shared" si="9" ref="AH24:AH33">IF(AG24&lt;4,0,IF(AG24&gt;6,2,1))</f>
        <v>0</v>
      </c>
      <c r="AI24" s="158">
        <f t="shared" si="2"/>
        <v>0</v>
      </c>
    </row>
    <row r="25" spans="1:35" ht="18" customHeight="1" thickBot="1">
      <c r="A25" s="91">
        <v>20</v>
      </c>
      <c r="B25" s="181"/>
      <c r="C25" s="134"/>
      <c r="D25" s="1"/>
      <c r="E25" s="193">
        <f t="shared" si="0"/>
      </c>
      <c r="F25" s="188">
        <f t="shared" si="5"/>
      </c>
      <c r="G25" s="92">
        <f>IF($C25="","",VLOOKUP((((INT(($C25-1)/2))*2)+1),'学校番号'!$A$2:$F$900,6,FALSE))</f>
      </c>
      <c r="H25" s="78">
        <f t="shared" si="3"/>
        <v>0</v>
      </c>
      <c r="I25" s="78"/>
      <c r="J25" s="93"/>
      <c r="K25" s="94" t="s">
        <v>160</v>
      </c>
      <c r="L25" s="31"/>
      <c r="M25" s="79">
        <f t="shared" si="6"/>
      </c>
      <c r="N25" s="15"/>
      <c r="O25" s="23"/>
      <c r="P25" s="80">
        <f t="shared" si="7"/>
      </c>
      <c r="Q25" s="16"/>
      <c r="R25" s="17"/>
      <c r="S25" s="81">
        <f t="shared" si="1"/>
      </c>
      <c r="T25" s="95">
        <f>IF(R25="低学年",IF($O$3="","",$O$3),IF(R25="共通",IF(#REF!="","",#REF!),""))</f>
      </c>
      <c r="AA25" s="161" t="s">
        <v>92</v>
      </c>
      <c r="AB25" s="162">
        <v>11121.1</v>
      </c>
      <c r="AE25" s="172"/>
      <c r="AF25" s="162"/>
      <c r="AG25" s="158">
        <f t="shared" si="8"/>
        <v>0</v>
      </c>
      <c r="AH25" s="158">
        <f t="shared" si="9"/>
        <v>0</v>
      </c>
      <c r="AI25" s="158">
        <f t="shared" si="2"/>
        <v>0</v>
      </c>
    </row>
    <row r="26" spans="1:35" ht="18" customHeight="1">
      <c r="A26" s="60">
        <v>21</v>
      </c>
      <c r="B26" s="179"/>
      <c r="C26" s="131"/>
      <c r="D26" s="110"/>
      <c r="E26" s="190">
        <f t="shared" si="0"/>
      </c>
      <c r="F26" s="184">
        <f t="shared" si="5"/>
      </c>
      <c r="G26" s="61">
        <f>IF($C26="","",VLOOKUP((((INT(($C26-1)/2))*2)+1),'学校番号'!$A$2:$F$900,6,FALSE))</f>
      </c>
      <c r="H26" s="85">
        <f t="shared" si="3"/>
        <v>0</v>
      </c>
      <c r="I26" s="85"/>
      <c r="J26" s="62"/>
      <c r="K26" s="64" t="s">
        <v>160</v>
      </c>
      <c r="L26" s="28"/>
      <c r="M26" s="87">
        <f t="shared" si="6"/>
      </c>
      <c r="N26" s="18"/>
      <c r="O26" s="24"/>
      <c r="P26" s="88">
        <f t="shared" si="7"/>
      </c>
      <c r="Q26" s="19"/>
      <c r="R26" s="20"/>
      <c r="S26" s="89">
        <f t="shared" si="1"/>
      </c>
      <c r="T26" s="68">
        <f>IF(R26="低学年",IF($O$3="","",$O$3),IF(R26="共通",IF(#REF!="","",#REF!),""))</f>
      </c>
      <c r="AA26" s="161" t="s">
        <v>93</v>
      </c>
      <c r="AB26" s="162">
        <v>11541.2</v>
      </c>
      <c r="AE26" s="172" t="s">
        <v>153</v>
      </c>
      <c r="AF26" s="162">
        <v>60104</v>
      </c>
      <c r="AG26" s="158">
        <f t="shared" si="8"/>
        <v>0</v>
      </c>
      <c r="AH26" s="158">
        <f t="shared" si="9"/>
        <v>0</v>
      </c>
      <c r="AI26" s="158">
        <f t="shared" si="2"/>
        <v>0</v>
      </c>
    </row>
    <row r="27" spans="1:35" ht="18" customHeight="1">
      <c r="A27" s="69">
        <v>22</v>
      </c>
      <c r="B27" s="180"/>
      <c r="C27" s="132"/>
      <c r="D27" s="111"/>
      <c r="E27" s="191">
        <f t="shared" si="0"/>
      </c>
      <c r="F27" s="185">
        <f t="shared" si="5"/>
      </c>
      <c r="G27" s="70">
        <f>IF($C27="","",VLOOKUP((((INT(($C27-1)/2))*2)+1),'学校番号'!$A$2:$F$900,6,FALSE))</f>
      </c>
      <c r="H27" s="72">
        <f t="shared" si="3"/>
        <v>0</v>
      </c>
      <c r="I27" s="72"/>
      <c r="J27" s="71"/>
      <c r="K27" s="73" t="s">
        <v>160</v>
      </c>
      <c r="L27" s="29"/>
      <c r="M27" s="74">
        <f t="shared" si="6"/>
      </c>
      <c r="N27" s="12"/>
      <c r="O27" s="22"/>
      <c r="P27" s="75">
        <f t="shared" si="7"/>
      </c>
      <c r="Q27" s="14"/>
      <c r="R27" s="13"/>
      <c r="S27" s="76">
        <f t="shared" si="1"/>
      </c>
      <c r="T27" s="77">
        <f>IF(R27="低学年",IF($O$3="","",$O$3),IF(R27="共通",IF(#REF!="","",#REF!),""))</f>
      </c>
      <c r="AA27" s="161" t="s">
        <v>94</v>
      </c>
      <c r="AB27" s="162">
        <v>11961.3</v>
      </c>
      <c r="AE27" s="172" t="s">
        <v>154</v>
      </c>
      <c r="AF27" s="162">
        <v>60104</v>
      </c>
      <c r="AG27" s="158">
        <f t="shared" si="8"/>
        <v>0</v>
      </c>
      <c r="AH27" s="158">
        <f t="shared" si="9"/>
        <v>0</v>
      </c>
      <c r="AI27" s="158">
        <f t="shared" si="2"/>
        <v>0</v>
      </c>
    </row>
    <row r="28" spans="1:35" ht="18" customHeight="1">
      <c r="A28" s="69">
        <v>23</v>
      </c>
      <c r="B28" s="180"/>
      <c r="C28" s="132"/>
      <c r="D28" s="111"/>
      <c r="E28" s="191">
        <f t="shared" si="0"/>
      </c>
      <c r="F28" s="185">
        <f t="shared" si="5"/>
      </c>
      <c r="G28" s="70">
        <f>IF($C28="","",VLOOKUP((((INT(($C28-1)/2))*2)+1),'学校番号'!$A$2:$F$900,6,FALSE))</f>
      </c>
      <c r="H28" s="72">
        <f t="shared" si="3"/>
        <v>0</v>
      </c>
      <c r="I28" s="72"/>
      <c r="J28" s="71"/>
      <c r="K28" s="73" t="s">
        <v>160</v>
      </c>
      <c r="L28" s="29"/>
      <c r="M28" s="74">
        <f t="shared" si="6"/>
      </c>
      <c r="N28" s="12"/>
      <c r="O28" s="22"/>
      <c r="P28" s="75">
        <f t="shared" si="7"/>
      </c>
      <c r="Q28" s="14"/>
      <c r="R28" s="13"/>
      <c r="S28" s="76">
        <f t="shared" si="1"/>
      </c>
      <c r="T28" s="77">
        <f>IF(R28="低学年",IF($O$3="","",$O$3),IF(R28="共通",IF(#REF!="","",#REF!),""))</f>
      </c>
      <c r="AA28" s="161" t="s">
        <v>95</v>
      </c>
      <c r="AB28" s="162">
        <v>12381.4</v>
      </c>
      <c r="AE28" s="172" t="s">
        <v>155</v>
      </c>
      <c r="AF28" s="162">
        <v>60104</v>
      </c>
      <c r="AG28" s="158">
        <f t="shared" si="8"/>
        <v>0</v>
      </c>
      <c r="AH28" s="158">
        <f t="shared" si="9"/>
        <v>0</v>
      </c>
      <c r="AI28" s="158">
        <f t="shared" si="2"/>
        <v>0</v>
      </c>
    </row>
    <row r="29" spans="1:35" ht="18" customHeight="1">
      <c r="A29" s="69">
        <v>24</v>
      </c>
      <c r="B29" s="180"/>
      <c r="C29" s="132"/>
      <c r="D29" s="111"/>
      <c r="E29" s="191">
        <f t="shared" si="0"/>
      </c>
      <c r="F29" s="185">
        <f t="shared" si="5"/>
      </c>
      <c r="G29" s="70">
        <f>IF($C29="","",VLOOKUP((((INT(($C29-1)/2))*2)+1),'学校番号'!$A$2:$F$900,6,FALSE))</f>
      </c>
      <c r="H29" s="72">
        <f t="shared" si="3"/>
        <v>0</v>
      </c>
      <c r="I29" s="72"/>
      <c r="J29" s="71"/>
      <c r="K29" s="73" t="s">
        <v>160</v>
      </c>
      <c r="L29" s="29"/>
      <c r="M29" s="74">
        <f t="shared" si="6"/>
      </c>
      <c r="N29" s="12"/>
      <c r="O29" s="22"/>
      <c r="P29" s="75">
        <f t="shared" si="7"/>
      </c>
      <c r="Q29" s="14"/>
      <c r="R29" s="13"/>
      <c r="S29" s="76">
        <f t="shared" si="1"/>
      </c>
      <c r="T29" s="77">
        <f>IF(R29="低学年",IF($O$3="","",$O$3),IF(R29="共通",IF(#REF!="","",#REF!),""))</f>
      </c>
      <c r="AA29" s="161" t="s">
        <v>96</v>
      </c>
      <c r="AB29" s="162">
        <v>12801.5</v>
      </c>
      <c r="AE29" s="173"/>
      <c r="AF29" s="162">
        <v>60100</v>
      </c>
      <c r="AG29" s="158">
        <f t="shared" si="8"/>
        <v>0</v>
      </c>
      <c r="AH29" s="158">
        <f t="shared" si="9"/>
        <v>0</v>
      </c>
      <c r="AI29" s="158">
        <f t="shared" si="2"/>
        <v>0</v>
      </c>
    </row>
    <row r="30" spans="1:35" ht="18" customHeight="1" thickBot="1">
      <c r="A30" s="91">
        <v>25</v>
      </c>
      <c r="B30" s="181"/>
      <c r="C30" s="134"/>
      <c r="D30" s="1"/>
      <c r="E30" s="193">
        <f t="shared" si="0"/>
      </c>
      <c r="F30" s="188">
        <f t="shared" si="5"/>
      </c>
      <c r="G30" s="92">
        <f>IF($C30="","",VLOOKUP((((INT(($C30-1)/2))*2)+1),'学校番号'!$A$2:$F$900,6,FALSE))</f>
      </c>
      <c r="H30" s="78">
        <f t="shared" si="3"/>
        <v>0</v>
      </c>
      <c r="I30" s="78"/>
      <c r="J30" s="93"/>
      <c r="K30" s="140" t="s">
        <v>160</v>
      </c>
      <c r="L30" s="29"/>
      <c r="M30" s="79">
        <f t="shared" si="6"/>
      </c>
      <c r="N30" s="15"/>
      <c r="O30" s="23"/>
      <c r="P30" s="80">
        <f t="shared" si="7"/>
      </c>
      <c r="Q30" s="16"/>
      <c r="R30" s="17"/>
      <c r="S30" s="81">
        <f t="shared" si="1"/>
      </c>
      <c r="T30" s="95">
        <f>IF(R30="低学年",IF($O$3="","",$O$3),IF(R30="共通",IF(#REF!="","",#REF!),""))</f>
      </c>
      <c r="AA30" s="161" t="s">
        <v>97</v>
      </c>
      <c r="AB30" s="162">
        <v>13221.6</v>
      </c>
      <c r="AE30" s="174"/>
      <c r="AF30" s="162">
        <v>60100</v>
      </c>
      <c r="AG30" s="158">
        <f t="shared" si="8"/>
        <v>0</v>
      </c>
      <c r="AH30" s="158">
        <f t="shared" si="9"/>
        <v>0</v>
      </c>
      <c r="AI30" s="158">
        <f t="shared" si="2"/>
        <v>0</v>
      </c>
    </row>
    <row r="31" spans="1:35" ht="18" customHeight="1">
      <c r="A31" s="60">
        <v>26</v>
      </c>
      <c r="B31" s="179"/>
      <c r="C31" s="131"/>
      <c r="D31" s="110"/>
      <c r="E31" s="190">
        <f t="shared" si="0"/>
      </c>
      <c r="F31" s="184">
        <f t="shared" si="5"/>
      </c>
      <c r="G31" s="61">
        <f>IF($C31="","",VLOOKUP((((INT(($C31-1)/2))*2)+1),'学校番号'!$A$2:$F$900,6,FALSE))</f>
      </c>
      <c r="H31" s="85">
        <f t="shared" si="3"/>
        <v>0</v>
      </c>
      <c r="I31" s="85"/>
      <c r="J31" s="62"/>
      <c r="K31" s="64" t="s">
        <v>160</v>
      </c>
      <c r="L31" s="30"/>
      <c r="M31" s="87">
        <f t="shared" si="6"/>
      </c>
      <c r="N31" s="18"/>
      <c r="O31" s="24"/>
      <c r="P31" s="88">
        <f t="shared" si="7"/>
      </c>
      <c r="Q31" s="19"/>
      <c r="R31" s="20"/>
      <c r="S31" s="89">
        <f t="shared" si="1"/>
      </c>
      <c r="T31" s="68">
        <f>IF(R31="低学年",IF($O$3="","",$O$3),IF(R31="共通",IF(#REF!="","",#REF!),""))</f>
      </c>
      <c r="AA31" s="161" t="s">
        <v>98</v>
      </c>
      <c r="AB31" s="162">
        <v>13641.7</v>
      </c>
      <c r="AE31" s="174"/>
      <c r="AF31" s="162">
        <v>60100</v>
      </c>
      <c r="AG31" s="158">
        <f t="shared" si="8"/>
        <v>0</v>
      </c>
      <c r="AH31" s="158">
        <f t="shared" si="9"/>
        <v>0</v>
      </c>
      <c r="AI31" s="158">
        <f t="shared" si="2"/>
        <v>0</v>
      </c>
    </row>
    <row r="32" spans="1:35" ht="18" customHeight="1">
      <c r="A32" s="69">
        <v>27</v>
      </c>
      <c r="B32" s="180"/>
      <c r="C32" s="132"/>
      <c r="D32" s="111"/>
      <c r="E32" s="191">
        <f>PHONETIC(D32)</f>
      </c>
      <c r="F32" s="185">
        <f t="shared" si="5"/>
      </c>
      <c r="G32" s="70">
        <f>IF($C32="","",VLOOKUP((((INT(($C32-1)/2))*2)+1),'学校番号'!$A$2:$F$900,6,FALSE))</f>
      </c>
      <c r="H32" s="72">
        <f t="shared" si="3"/>
        <v>0</v>
      </c>
      <c r="I32" s="72"/>
      <c r="J32" s="71"/>
      <c r="K32" s="73" t="s">
        <v>160</v>
      </c>
      <c r="L32" s="29"/>
      <c r="M32" s="74">
        <f t="shared" si="6"/>
      </c>
      <c r="N32" s="12"/>
      <c r="O32" s="22"/>
      <c r="P32" s="75">
        <f t="shared" si="7"/>
      </c>
      <c r="Q32" s="14"/>
      <c r="R32" s="13"/>
      <c r="S32" s="76">
        <f t="shared" si="1"/>
      </c>
      <c r="T32" s="77">
        <f>IF(R32="低学年",IF($O$3="","",$O$3),IF(R32="共通",IF(#REF!="","",#REF!),""))</f>
      </c>
      <c r="AA32" s="161" t="s">
        <v>99</v>
      </c>
      <c r="AB32" s="162">
        <v>14061.8</v>
      </c>
      <c r="AE32" s="174"/>
      <c r="AF32" s="162">
        <v>60100</v>
      </c>
      <c r="AG32" s="158">
        <f t="shared" si="8"/>
        <v>0</v>
      </c>
      <c r="AH32" s="158">
        <f t="shared" si="9"/>
        <v>0</v>
      </c>
      <c r="AI32" s="158">
        <f t="shared" si="2"/>
        <v>0</v>
      </c>
    </row>
    <row r="33" spans="1:35" ht="18" customHeight="1">
      <c r="A33" s="69">
        <v>28</v>
      </c>
      <c r="B33" s="180"/>
      <c r="C33" s="132"/>
      <c r="D33" s="111"/>
      <c r="E33" s="191">
        <f t="shared" si="0"/>
      </c>
      <c r="F33" s="185">
        <f t="shared" si="5"/>
      </c>
      <c r="G33" s="70">
        <f>IF($C33="","",VLOOKUP((((INT(($C33-1)/2))*2)+1),'学校番号'!$A$2:$F$900,6,FALSE))</f>
      </c>
      <c r="H33" s="72">
        <f t="shared" si="3"/>
        <v>0</v>
      </c>
      <c r="I33" s="72"/>
      <c r="J33" s="71"/>
      <c r="K33" s="73" t="s">
        <v>160</v>
      </c>
      <c r="L33" s="29"/>
      <c r="M33" s="74">
        <f t="shared" si="6"/>
      </c>
      <c r="N33" s="12"/>
      <c r="O33" s="22"/>
      <c r="P33" s="75">
        <f t="shared" si="7"/>
      </c>
      <c r="Q33" s="14"/>
      <c r="R33" s="13"/>
      <c r="S33" s="76">
        <f t="shared" si="1"/>
      </c>
      <c r="T33" s="77">
        <f>IF(R33="低学年",IF($O$3="","",$O$3),IF(R33="共通",IF(#REF!="","",#REF!),""))</f>
      </c>
      <c r="AA33" s="161" t="s">
        <v>100</v>
      </c>
      <c r="AB33" s="162">
        <v>14481.9</v>
      </c>
      <c r="AE33" s="174"/>
      <c r="AF33" s="162">
        <v>60100</v>
      </c>
      <c r="AG33" s="158">
        <f t="shared" si="8"/>
        <v>0</v>
      </c>
      <c r="AH33" s="158">
        <f t="shared" si="9"/>
        <v>0</v>
      </c>
      <c r="AI33" s="158">
        <f t="shared" si="2"/>
        <v>0</v>
      </c>
    </row>
    <row r="34" spans="1:35" ht="18" customHeight="1">
      <c r="A34" s="69">
        <v>29</v>
      </c>
      <c r="B34" s="180"/>
      <c r="C34" s="132"/>
      <c r="D34" s="111"/>
      <c r="E34" s="191">
        <f t="shared" si="0"/>
      </c>
      <c r="F34" s="185">
        <f t="shared" si="5"/>
      </c>
      <c r="G34" s="70">
        <f>IF($C34="","",VLOOKUP((((INT(($C34-1)/2))*2)+1),'学校番号'!$A$2:$F$900,6,FALSE))</f>
      </c>
      <c r="H34" s="72">
        <f t="shared" si="3"/>
        <v>0</v>
      </c>
      <c r="I34" s="72"/>
      <c r="J34" s="71"/>
      <c r="K34" s="73" t="s">
        <v>160</v>
      </c>
      <c r="L34" s="29"/>
      <c r="M34" s="74">
        <f t="shared" si="6"/>
      </c>
      <c r="N34" s="12"/>
      <c r="O34" s="22"/>
      <c r="P34" s="75">
        <f t="shared" si="7"/>
      </c>
      <c r="Q34" s="14"/>
      <c r="R34" s="13"/>
      <c r="S34" s="76">
        <f t="shared" si="1"/>
      </c>
      <c r="T34" s="77">
        <f>IF(R34="低学年",IF($O$3="","",$O$3),IF(R34="共通",IF(#REF!="","",#REF!),""))</f>
      </c>
      <c r="AA34" s="161" t="s">
        <v>101</v>
      </c>
      <c r="AB34" s="162">
        <v>14902</v>
      </c>
      <c r="AI34" s="158">
        <f t="shared" si="2"/>
        <v>0</v>
      </c>
    </row>
    <row r="35" spans="1:35" ht="18" customHeight="1" thickBot="1">
      <c r="A35" s="91">
        <v>30</v>
      </c>
      <c r="B35" s="181"/>
      <c r="C35" s="134"/>
      <c r="D35" s="1"/>
      <c r="E35" s="193">
        <f t="shared" si="0"/>
      </c>
      <c r="F35" s="188">
        <f t="shared" si="5"/>
      </c>
      <c r="G35" s="92">
        <f>IF($C35="","",VLOOKUP((((INT(($C35-1)/2))*2)+1),'学校番号'!$A$2:$F$900,6,FALSE))</f>
      </c>
      <c r="H35" s="78">
        <f t="shared" si="3"/>
        <v>0</v>
      </c>
      <c r="I35" s="78"/>
      <c r="J35" s="93"/>
      <c r="K35" s="94" t="s">
        <v>160</v>
      </c>
      <c r="L35" s="31"/>
      <c r="M35" s="79">
        <f t="shared" si="6"/>
      </c>
      <c r="N35" s="15"/>
      <c r="O35" s="23"/>
      <c r="P35" s="80">
        <f t="shared" si="7"/>
      </c>
      <c r="Q35" s="16"/>
      <c r="R35" s="17"/>
      <c r="S35" s="81">
        <f t="shared" si="1"/>
      </c>
      <c r="T35" s="95">
        <f>IF(R35="低学年",IF($O$3="","",$O$3),IF(R35="共通",IF(#REF!="","",#REF!),""))</f>
      </c>
      <c r="AA35" s="161" t="s">
        <v>102</v>
      </c>
      <c r="AB35" s="162">
        <v>15322.1</v>
      </c>
      <c r="AI35" s="158">
        <f t="shared" si="2"/>
        <v>0</v>
      </c>
    </row>
    <row r="36" spans="1:28" ht="18" customHeight="1">
      <c r="A36" s="135" t="s">
        <v>124</v>
      </c>
      <c r="B36" s="182"/>
      <c r="C36" s="135"/>
      <c r="D36" s="135"/>
      <c r="E36" s="62"/>
      <c r="F36" s="61"/>
      <c r="G36" s="62"/>
      <c r="H36" s="136"/>
      <c r="I36" s="62"/>
      <c r="J36" s="62"/>
      <c r="K36" s="62"/>
      <c r="L36" s="131"/>
      <c r="M36" s="137"/>
      <c r="N36" s="138"/>
      <c r="O36" s="131"/>
      <c r="P36" s="137"/>
      <c r="Q36" s="138"/>
      <c r="R36" s="131"/>
      <c r="S36" s="137"/>
      <c r="T36" s="139"/>
      <c r="AA36" s="161" t="s">
        <v>103</v>
      </c>
      <c r="AB36" s="162"/>
    </row>
    <row r="37" spans="1:28" ht="18" customHeight="1">
      <c r="A37" s="234" t="s">
        <v>125</v>
      </c>
      <c r="B37" s="220"/>
      <c r="C37" s="221"/>
      <c r="D37" s="98" t="s">
        <v>130</v>
      </c>
      <c r="E37" s="98" t="s">
        <v>12</v>
      </c>
      <c r="F37" s="96"/>
      <c r="G37" s="96"/>
      <c r="H37" s="96"/>
      <c r="I37" s="96"/>
      <c r="J37" s="96"/>
      <c r="K37" s="96"/>
      <c r="L37" s="97"/>
      <c r="M37" s="97"/>
      <c r="N37" s="97"/>
      <c r="O37" s="97"/>
      <c r="P37" s="97"/>
      <c r="Q37" s="97"/>
      <c r="R37" s="97"/>
      <c r="S37" s="97"/>
      <c r="T37" s="97"/>
      <c r="AA37" s="161" t="s">
        <v>104</v>
      </c>
      <c r="AB37" s="162">
        <v>15742.2</v>
      </c>
    </row>
    <row r="38" spans="1:28" ht="18" customHeight="1">
      <c r="A38" s="219" t="s">
        <v>131</v>
      </c>
      <c r="B38" s="220"/>
      <c r="C38" s="221"/>
      <c r="D38" s="99"/>
      <c r="E38" s="99">
        <f>D38*1500</f>
        <v>0</v>
      </c>
      <c r="F38" s="43"/>
      <c r="G38" s="43"/>
      <c r="H38" s="43"/>
      <c r="I38" s="43"/>
      <c r="J38" s="43"/>
      <c r="K38" s="43"/>
      <c r="L38" s="209" t="s">
        <v>47</v>
      </c>
      <c r="M38" s="209"/>
      <c r="N38" s="209"/>
      <c r="O38" s="211"/>
      <c r="P38" s="211"/>
      <c r="Q38" s="212"/>
      <c r="R38" s="212"/>
      <c r="S38" s="212"/>
      <c r="T38" s="212"/>
      <c r="AA38" s="161" t="s">
        <v>105</v>
      </c>
      <c r="AB38" s="162">
        <v>16162.3</v>
      </c>
    </row>
    <row r="39" spans="1:28" ht="18" customHeight="1">
      <c r="A39" s="219" t="s">
        <v>134</v>
      </c>
      <c r="B39" s="220"/>
      <c r="C39" s="221"/>
      <c r="D39" s="99"/>
      <c r="E39" s="99">
        <f>D39*1500</f>
        <v>0</v>
      </c>
      <c r="F39" s="43"/>
      <c r="G39" s="43"/>
      <c r="H39" s="43"/>
      <c r="I39" s="43"/>
      <c r="J39" s="43"/>
      <c r="K39" s="43"/>
      <c r="L39" s="209" t="s">
        <v>48</v>
      </c>
      <c r="M39" s="209"/>
      <c r="N39" s="209"/>
      <c r="O39" s="210"/>
      <c r="P39" s="210"/>
      <c r="Q39" s="210"/>
      <c r="R39" s="210"/>
      <c r="S39" s="2"/>
      <c r="T39" s="2"/>
      <c r="AA39" s="161" t="s">
        <v>106</v>
      </c>
      <c r="AB39" s="162">
        <v>16582.4</v>
      </c>
    </row>
    <row r="40" spans="1:28" ht="18" customHeight="1">
      <c r="A40" s="219" t="s">
        <v>132</v>
      </c>
      <c r="B40" s="220"/>
      <c r="C40" s="221"/>
      <c r="D40" s="99"/>
      <c r="E40" s="99">
        <f>D40*1000</f>
        <v>0</v>
      </c>
      <c r="F40" s="43"/>
      <c r="G40" s="43"/>
      <c r="H40" s="43"/>
      <c r="I40" s="43"/>
      <c r="J40" s="43"/>
      <c r="K40" s="43"/>
      <c r="L40" s="209" t="s">
        <v>49</v>
      </c>
      <c r="M40" s="209"/>
      <c r="N40" s="209"/>
      <c r="O40" s="210"/>
      <c r="P40" s="210"/>
      <c r="Q40" s="210"/>
      <c r="R40" s="210"/>
      <c r="S40" s="2"/>
      <c r="T40" s="2"/>
      <c r="AA40" s="161" t="s">
        <v>107</v>
      </c>
      <c r="AB40" s="162">
        <v>17002.5</v>
      </c>
    </row>
    <row r="41" spans="1:28" ht="18" customHeight="1">
      <c r="A41" s="219" t="s">
        <v>133</v>
      </c>
      <c r="B41" s="220"/>
      <c r="C41" s="221"/>
      <c r="D41" s="99"/>
      <c r="E41" s="99">
        <f>D41*200</f>
        <v>0</v>
      </c>
      <c r="F41" s="43"/>
      <c r="G41" s="43"/>
      <c r="H41" s="43"/>
      <c r="I41" s="43"/>
      <c r="J41" s="43"/>
      <c r="K41" s="43"/>
      <c r="L41" s="209" t="s">
        <v>54</v>
      </c>
      <c r="M41" s="209"/>
      <c r="N41" s="209"/>
      <c r="O41" s="204"/>
      <c r="P41" s="204"/>
      <c r="Q41" s="205"/>
      <c r="R41" s="205"/>
      <c r="S41" s="205"/>
      <c r="T41" s="205"/>
      <c r="AA41" s="161" t="s">
        <v>108</v>
      </c>
      <c r="AB41" s="162">
        <v>17422.6</v>
      </c>
    </row>
    <row r="42" spans="1:28" ht="18" customHeight="1">
      <c r="A42" s="219" t="s">
        <v>13</v>
      </c>
      <c r="B42" s="232"/>
      <c r="C42" s="233"/>
      <c r="D42" s="99"/>
      <c r="E42" s="99">
        <f>SUM(E38:E41)</f>
        <v>0</v>
      </c>
      <c r="F42" s="43"/>
      <c r="G42" s="43"/>
      <c r="H42" s="43"/>
      <c r="I42" s="43"/>
      <c r="J42" s="43"/>
      <c r="K42" s="43"/>
      <c r="L42" s="209" t="s">
        <v>55</v>
      </c>
      <c r="M42" s="209"/>
      <c r="N42" s="209"/>
      <c r="O42" s="204"/>
      <c r="P42" s="204"/>
      <c r="Q42" s="205"/>
      <c r="R42" s="205"/>
      <c r="S42" s="205"/>
      <c r="T42" s="205"/>
      <c r="AA42" s="161" t="s">
        <v>109</v>
      </c>
      <c r="AB42" s="162">
        <v>17842.7</v>
      </c>
    </row>
    <row r="43" spans="1:28" ht="18" customHeight="1">
      <c r="A43" s="101"/>
      <c r="B43" s="96"/>
      <c r="C43" s="100"/>
      <c r="D43" s="100"/>
      <c r="E43" s="43"/>
      <c r="F43" s="43"/>
      <c r="G43" s="43"/>
      <c r="H43" s="43"/>
      <c r="I43" s="43"/>
      <c r="J43" s="43"/>
      <c r="K43" s="43"/>
      <c r="L43" s="225"/>
      <c r="M43" s="225"/>
      <c r="N43" s="225"/>
      <c r="O43" s="224"/>
      <c r="P43" s="224"/>
      <c r="Q43" s="224"/>
      <c r="R43" s="224"/>
      <c r="S43" s="107"/>
      <c r="T43" s="107"/>
      <c r="AA43" s="161" t="s">
        <v>110</v>
      </c>
      <c r="AB43" s="162">
        <v>18262.8</v>
      </c>
    </row>
    <row r="44" spans="1:28" ht="18" customHeight="1">
      <c r="A44" s="96"/>
      <c r="B44" s="96"/>
      <c r="C44" s="100"/>
      <c r="D44" s="100"/>
      <c r="E44" s="43"/>
      <c r="F44" s="43"/>
      <c r="G44" s="43"/>
      <c r="H44" s="43"/>
      <c r="I44" s="43"/>
      <c r="J44" s="43"/>
      <c r="K44" s="43"/>
      <c r="L44" s="42"/>
      <c r="M44" s="42"/>
      <c r="N44" s="42"/>
      <c r="O44" s="42"/>
      <c r="P44" s="42"/>
      <c r="Q44" s="42"/>
      <c r="R44" s="42"/>
      <c r="S44" s="42"/>
      <c r="T44" s="42"/>
      <c r="AA44" s="161" t="s">
        <v>111</v>
      </c>
      <c r="AB44" s="162">
        <v>18682.9</v>
      </c>
    </row>
    <row r="45" spans="1:28" ht="18" customHeight="1">
      <c r="A45" s="96"/>
      <c r="B45" s="96"/>
      <c r="C45" s="100"/>
      <c r="D45" s="100"/>
      <c r="E45" s="43"/>
      <c r="F45" s="43"/>
      <c r="G45" s="43"/>
      <c r="H45" s="43"/>
      <c r="I45" s="43"/>
      <c r="J45" s="43"/>
      <c r="K45" s="43"/>
      <c r="L45" s="45"/>
      <c r="M45" s="45"/>
      <c r="N45" s="45"/>
      <c r="O45" s="222"/>
      <c r="P45" s="222"/>
      <c r="Q45" s="222"/>
      <c r="R45" s="103"/>
      <c r="S45" s="103"/>
      <c r="T45" s="103"/>
      <c r="AA45" s="161" t="s">
        <v>112</v>
      </c>
      <c r="AB45" s="162">
        <v>19103</v>
      </c>
    </row>
    <row r="46" spans="1:28" ht="18" customHeight="1">
      <c r="A46" s="96"/>
      <c r="B46" s="43"/>
      <c r="C46" s="102"/>
      <c r="D46" s="102"/>
      <c r="E46" s="43"/>
      <c r="F46" s="43"/>
      <c r="G46" s="43"/>
      <c r="H46" s="43"/>
      <c r="I46" s="43"/>
      <c r="J46" s="43"/>
      <c r="K46" s="43"/>
      <c r="L46" s="45"/>
      <c r="M46" s="45"/>
      <c r="N46" s="45"/>
      <c r="O46" s="45"/>
      <c r="P46" s="45"/>
      <c r="Q46" s="45"/>
      <c r="R46" s="223"/>
      <c r="S46" s="223"/>
      <c r="T46" s="223"/>
      <c r="AA46" s="161" t="s">
        <v>113</v>
      </c>
      <c r="AB46" s="162">
        <v>19523.1</v>
      </c>
    </row>
    <row r="47" spans="1:28" ht="18" customHeight="1">
      <c r="A47" s="159"/>
      <c r="C47" s="175"/>
      <c r="D47" s="175"/>
      <c r="E47" s="159"/>
      <c r="F47" s="159"/>
      <c r="G47" s="159"/>
      <c r="H47" s="159"/>
      <c r="I47" s="159"/>
      <c r="J47" s="159"/>
      <c r="K47" s="159"/>
      <c r="L47" s="176"/>
      <c r="M47" s="176"/>
      <c r="N47" s="176"/>
      <c r="O47" s="176"/>
      <c r="P47" s="176"/>
      <c r="Q47" s="176"/>
      <c r="AA47" s="161" t="s">
        <v>114</v>
      </c>
      <c r="AB47" s="162">
        <v>19943.2</v>
      </c>
    </row>
    <row r="48" spans="7:28" ht="18" customHeight="1"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AA48" s="161" t="s">
        <v>115</v>
      </c>
      <c r="AB48" s="162">
        <v>20363.3</v>
      </c>
    </row>
    <row r="49" spans="27:28" ht="18" customHeight="1">
      <c r="AA49" s="161" t="s">
        <v>116</v>
      </c>
      <c r="AB49" s="162">
        <v>20783.4</v>
      </c>
    </row>
    <row r="50" spans="27:28" ht="18" customHeight="1">
      <c r="AA50" s="161" t="s">
        <v>117</v>
      </c>
      <c r="AB50" s="162">
        <v>21203.5</v>
      </c>
    </row>
    <row r="51" spans="27:28" ht="18" customHeight="1">
      <c r="AA51" s="161" t="s">
        <v>118</v>
      </c>
      <c r="AB51" s="162">
        <v>21623.6</v>
      </c>
    </row>
    <row r="52" spans="27:28" ht="18" customHeight="1">
      <c r="AA52" s="161" t="s">
        <v>119</v>
      </c>
      <c r="AB52" s="162">
        <v>22043.7</v>
      </c>
    </row>
    <row r="53" spans="27:28" ht="18" customHeight="1">
      <c r="AA53" s="161" t="s">
        <v>120</v>
      </c>
      <c r="AB53" s="162">
        <v>22463.8</v>
      </c>
    </row>
    <row r="54" spans="27:28" ht="18" customHeight="1">
      <c r="AA54" s="161" t="s">
        <v>121</v>
      </c>
      <c r="AB54" s="162">
        <v>22883.9</v>
      </c>
    </row>
    <row r="55" ht="13.5">
      <c r="AB55" s="162">
        <v>23304</v>
      </c>
    </row>
    <row r="56" spans="27:28" ht="13.5">
      <c r="AA56" s="161"/>
      <c r="AB56" s="162">
        <v>23724.1</v>
      </c>
    </row>
  </sheetData>
  <sheetProtection sheet="1"/>
  <mergeCells count="28">
    <mergeCell ref="A1:R1"/>
    <mergeCell ref="N2:Q2"/>
    <mergeCell ref="A4:A5"/>
    <mergeCell ref="B4:B5"/>
    <mergeCell ref="D4:D5"/>
    <mergeCell ref="E4:E5"/>
    <mergeCell ref="L4:R4"/>
    <mergeCell ref="F4:F5"/>
    <mergeCell ref="A37:C37"/>
    <mergeCell ref="A38:C38"/>
    <mergeCell ref="L38:N38"/>
    <mergeCell ref="O38:T38"/>
    <mergeCell ref="A39:C39"/>
    <mergeCell ref="L39:N39"/>
    <mergeCell ref="O39:R39"/>
    <mergeCell ref="A40:C40"/>
    <mergeCell ref="L40:N40"/>
    <mergeCell ref="O40:R40"/>
    <mergeCell ref="A41:C41"/>
    <mergeCell ref="L41:N41"/>
    <mergeCell ref="O41:T41"/>
    <mergeCell ref="R46:T46"/>
    <mergeCell ref="A42:C42"/>
    <mergeCell ref="L42:N42"/>
    <mergeCell ref="O42:T42"/>
    <mergeCell ref="L43:N43"/>
    <mergeCell ref="O43:R43"/>
    <mergeCell ref="O45:Q45"/>
  </mergeCells>
  <dataValidations count="13">
    <dataValidation type="list" allowBlank="1" showInputMessage="1" showErrorMessage="1" sqref="AD30 L19">
      <formula1>$AE$7:$AE$24</formula1>
    </dataValidation>
    <dataValidation type="list" allowBlank="1" showInputMessage="1" showErrorMessage="1" sqref="AA7">
      <formula1>"＝＄AB$6:$AB$53"</formula1>
    </dataValidation>
    <dataValidation type="list" allowBlank="1" showInputMessage="1" showErrorMessage="1" sqref="AA56">
      <formula1>"＝＄AD$':$AD$17"</formula1>
    </dataValidation>
    <dataValidation type="list" allowBlank="1" showInputMessage="1" showErrorMessage="1" sqref="AA6 AA8:AA54">
      <formula1>"＝＄AA$7:$AA$53"</formula1>
    </dataValidation>
    <dataValidation allowBlank="1" showInputMessage="1" showErrorMessage="1" prompt="低学年リレーの最高記録を入力" imeMode="halfAlpha" sqref="O3:P3"/>
    <dataValidation type="list" allowBlank="1" showInputMessage="1" showErrorMessage="1" sqref="L6:L18 O6:O36 L20:L36">
      <formula1>$AE$7:$AE$21</formula1>
    </dataValidation>
    <dataValidation allowBlank="1" showInputMessage="1" showErrorMessage="1" prompt="姓名合わせて４字までの場合は、５字になるように姓と名の間に全角スペースを入れる。&#10;５字以上の場合は、続けて入力。" sqref="D6:D35"/>
    <dataValidation type="whole" allowBlank="1" showInputMessage="1" showErrorMessage="1" imeMode="halfAlpha" sqref="C6:C35">
      <formula1>1</formula1>
      <formula2>3000</formula2>
    </dataValidation>
    <dataValidation type="list" allowBlank="1" showInputMessage="1" showErrorMessage="1" sqref="AH20">
      <formula1>$AE$7:$AE$18</formula1>
    </dataValidation>
    <dataValidation type="list" allowBlank="1" showInputMessage="1" showErrorMessage="1" sqref="R6:R36">
      <formula1>$AE$24:$AE$33</formula1>
    </dataValidation>
    <dataValidation allowBlank="1" showErrorMessage="1" sqref="T6:T36"/>
    <dataValidation allowBlank="1" showInputMessage="1" showErrorMessage="1" prompt="小数点以下２位の数値で入力。&#10;手動計時は0.24をプラス。&#10;&#10;例　100m10&quot;86→10.86&#10;　　3000m8'41&quot;59→841.59&#10;　　走高跳2m01→2.01" imeMode="halfAlpha" sqref="Q6:Q36 N6:N36"/>
    <dataValidation type="list" allowBlank="1" showInputMessage="1" showErrorMessage="1" sqref="B6:B35">
      <formula1>$AA$8:$AA$54</formula1>
    </dataValidation>
  </dataValidations>
  <printOptions/>
  <pageMargins left="0.5905511811023623" right="0.3937007874015748" top="0.984251968503937" bottom="0.5905511811023623" header="0.5118110236220472" footer="0.5118110236220472"/>
  <pageSetup horizontalDpi="600" verticalDpi="600" orientation="portrait" paperSize="9" scale="96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U39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N13" sqref="N13"/>
    </sheetView>
  </sheetViews>
  <sheetFormatPr defaultColWidth="9.00390625" defaultRowHeight="13.5"/>
  <cols>
    <col min="1" max="1" width="6.375" style="26" customWidth="1"/>
    <col min="2" max="2" width="8.625" style="26" customWidth="1"/>
    <col min="3" max="3" width="5.25390625" style="26" customWidth="1"/>
    <col min="4" max="4" width="13.625" style="26" customWidth="1"/>
    <col min="5" max="5" width="13.625" style="124" customWidth="1"/>
    <col min="6" max="6" width="3.75390625" style="26" customWidth="1"/>
    <col min="7" max="7" width="8.625" style="125" hidden="1" customWidth="1"/>
    <col min="8" max="8" width="11.375" style="26" customWidth="1"/>
    <col min="9" max="9" width="11.50390625" style="126" hidden="1" customWidth="1"/>
    <col min="10" max="10" width="0.12890625" style="26" customWidth="1"/>
    <col min="11" max="11" width="3.375" style="26" customWidth="1"/>
    <col min="12" max="12" width="12.625" style="26" customWidth="1"/>
    <col min="13" max="13" width="12.625" style="130" hidden="1" customWidth="1"/>
    <col min="14" max="14" width="7.75390625" style="26" customWidth="1"/>
    <col min="15" max="15" width="2.625" style="127" customWidth="1"/>
    <col min="16" max="16" width="5.625" style="26" hidden="1" customWidth="1"/>
    <col min="17" max="19" width="11.625" style="26" hidden="1" customWidth="1"/>
    <col min="20" max="20" width="15.25390625" style="26" customWidth="1"/>
    <col min="21" max="21" width="13.625" style="26" customWidth="1"/>
    <col min="22" max="16384" width="9.00390625" style="26" customWidth="1"/>
  </cols>
  <sheetData>
    <row r="1" spans="1:21" s="113" customFormat="1" ht="69.75" customHeight="1">
      <c r="A1" s="113" t="s">
        <v>18</v>
      </c>
      <c r="B1" s="114" t="s">
        <v>31</v>
      </c>
      <c r="C1" s="113" t="s">
        <v>17</v>
      </c>
      <c r="D1" s="113" t="s">
        <v>8</v>
      </c>
      <c r="E1" s="115" t="s">
        <v>71</v>
      </c>
      <c r="F1" s="113" t="s">
        <v>20</v>
      </c>
      <c r="G1" s="116" t="s">
        <v>40</v>
      </c>
      <c r="H1" s="113" t="s">
        <v>9</v>
      </c>
      <c r="I1" s="117" t="s">
        <v>39</v>
      </c>
      <c r="J1" s="113" t="s">
        <v>16</v>
      </c>
      <c r="K1" s="118" t="s">
        <v>19</v>
      </c>
      <c r="L1" s="113" t="s">
        <v>7</v>
      </c>
      <c r="M1" s="119" t="s">
        <v>36</v>
      </c>
      <c r="N1" s="113" t="s">
        <v>11</v>
      </c>
      <c r="O1" s="120"/>
      <c r="P1" s="3" t="s">
        <v>28</v>
      </c>
      <c r="Q1" s="121" t="s">
        <v>29</v>
      </c>
      <c r="R1" s="121" t="s">
        <v>30</v>
      </c>
      <c r="S1" s="121" t="s">
        <v>9</v>
      </c>
      <c r="T1" s="122">
        <f>IF(COUNTIF(A2:A100,"エラー")&gt;0,"どこかに重複データがあります。A列の「エラー」をご確認の上、一覧表を訂正して下さい。","")</f>
      </c>
      <c r="U1" s="123" t="s">
        <v>21</v>
      </c>
    </row>
    <row r="2" spans="1:15" ht="11.25" customHeight="1">
      <c r="A2" s="109">
        <f aca="true" t="shared" si="0" ref="A2:A33">IF(C2="","",IF(L2="1年","",IF(L2="2年","",IF(L2="低学年","",IF(L2="共通","",IF(AND(K2=K1,L2=L1,C2=C1),"エラー",""))))))</f>
      </c>
      <c r="M2" s="26"/>
      <c r="O2" s="120"/>
    </row>
    <row r="3" spans="1:15" ht="13.5">
      <c r="A3" s="109">
        <f t="shared" si="0"/>
      </c>
      <c r="L3" s="127"/>
      <c r="M3" s="26"/>
      <c r="O3" s="120"/>
    </row>
    <row r="4" spans="1:15" ht="13.5">
      <c r="A4" s="109">
        <f t="shared" si="0"/>
      </c>
      <c r="M4" s="26"/>
      <c r="O4" s="120"/>
    </row>
    <row r="5" spans="1:15" ht="13.5">
      <c r="A5" s="109">
        <f t="shared" si="0"/>
      </c>
      <c r="B5" s="109"/>
      <c r="M5" s="26"/>
      <c r="O5" s="120"/>
    </row>
    <row r="6" spans="1:16" ht="13.5">
      <c r="A6" s="109">
        <f t="shared" si="0"/>
      </c>
      <c r="M6" s="26"/>
      <c r="O6" s="27"/>
      <c r="P6" s="27"/>
    </row>
    <row r="7" spans="1:16" ht="13.5">
      <c r="A7" s="109">
        <f t="shared" si="0"/>
      </c>
      <c r="L7" s="127"/>
      <c r="M7" s="26"/>
      <c r="O7" s="27"/>
      <c r="P7" s="27"/>
    </row>
    <row r="8" spans="1:16" ht="13.5">
      <c r="A8" s="109">
        <f t="shared" si="0"/>
      </c>
      <c r="B8" s="109"/>
      <c r="M8" s="26"/>
      <c r="O8" s="27"/>
      <c r="P8" s="27"/>
    </row>
    <row r="9" spans="1:16" ht="13.5">
      <c r="A9" s="109">
        <f t="shared" si="0"/>
      </c>
      <c r="B9" s="109"/>
      <c r="L9" s="127"/>
      <c r="M9" s="26"/>
      <c r="O9" s="27"/>
      <c r="P9" s="27"/>
    </row>
    <row r="10" spans="1:16" ht="13.5">
      <c r="A10" s="109">
        <f t="shared" si="0"/>
      </c>
      <c r="M10" s="26"/>
      <c r="O10" s="27"/>
      <c r="P10" s="27"/>
    </row>
    <row r="11" spans="1:16" ht="13.5">
      <c r="A11" s="109">
        <f t="shared" si="0"/>
      </c>
      <c r="L11" s="127"/>
      <c r="M11" s="26"/>
      <c r="O11" s="27"/>
      <c r="P11" s="27"/>
    </row>
    <row r="12" spans="1:16" ht="13.5">
      <c r="A12" s="109">
        <f t="shared" si="0"/>
      </c>
      <c r="M12" s="26"/>
      <c r="O12" s="27"/>
      <c r="P12" s="27"/>
    </row>
    <row r="13" spans="1:16" ht="13.5">
      <c r="A13" s="109">
        <f t="shared" si="0"/>
      </c>
      <c r="L13" s="127"/>
      <c r="M13" s="26"/>
      <c r="O13" s="27"/>
      <c r="P13" s="27"/>
    </row>
    <row r="14" spans="1:16" ht="13.5">
      <c r="A14" s="109">
        <f t="shared" si="0"/>
      </c>
      <c r="M14" s="26"/>
      <c r="O14" s="27"/>
      <c r="P14" s="27"/>
    </row>
    <row r="15" spans="1:16" ht="13.5">
      <c r="A15" s="109">
        <f t="shared" si="0"/>
      </c>
      <c r="B15" s="109"/>
      <c r="M15" s="26"/>
      <c r="O15" s="27"/>
      <c r="P15" s="27"/>
    </row>
    <row r="16" spans="1:16" ht="13.5">
      <c r="A16" s="109">
        <f t="shared" si="0"/>
      </c>
      <c r="M16" s="26"/>
      <c r="O16" s="27"/>
      <c r="P16" s="27"/>
    </row>
    <row r="17" spans="1:13" ht="13.5">
      <c r="A17" s="109">
        <f t="shared" si="0"/>
      </c>
      <c r="B17" s="109"/>
      <c r="M17" s="26"/>
    </row>
    <row r="18" spans="1:13" ht="13.5">
      <c r="A18" s="109">
        <f t="shared" si="0"/>
      </c>
      <c r="B18" s="109"/>
      <c r="M18" s="26"/>
    </row>
    <row r="19" spans="1:13" ht="13.5">
      <c r="A19" s="109">
        <f t="shared" si="0"/>
      </c>
      <c r="M19" s="26"/>
    </row>
    <row r="20" spans="1:13" ht="13.5">
      <c r="A20" s="109">
        <f t="shared" si="0"/>
      </c>
      <c r="M20" s="26"/>
    </row>
    <row r="21" spans="1:13" ht="13.5">
      <c r="A21" s="109">
        <f t="shared" si="0"/>
      </c>
      <c r="M21" s="26"/>
    </row>
    <row r="22" spans="1:13" ht="13.5">
      <c r="A22" s="109">
        <f t="shared" si="0"/>
      </c>
      <c r="M22" s="26"/>
    </row>
    <row r="23" spans="1:13" ht="13.5">
      <c r="A23" s="109">
        <f t="shared" si="0"/>
      </c>
      <c r="M23" s="26"/>
    </row>
    <row r="24" spans="1:13" ht="13.5">
      <c r="A24" s="109">
        <f t="shared" si="0"/>
      </c>
      <c r="B24" s="109"/>
      <c r="M24" s="26"/>
    </row>
    <row r="25" spans="1:13" ht="13.5">
      <c r="A25" s="109">
        <f t="shared" si="0"/>
      </c>
      <c r="B25" s="109"/>
      <c r="M25" s="26"/>
    </row>
    <row r="26" spans="1:13" ht="13.5">
      <c r="A26" s="109">
        <f t="shared" si="0"/>
      </c>
      <c r="M26" s="26"/>
    </row>
    <row r="27" spans="1:13" ht="13.5">
      <c r="A27" s="109">
        <f t="shared" si="0"/>
      </c>
      <c r="B27" s="109"/>
      <c r="M27" s="26"/>
    </row>
    <row r="28" spans="1:13" ht="13.5">
      <c r="A28" s="109">
        <f t="shared" si="0"/>
      </c>
      <c r="B28" s="109"/>
      <c r="M28" s="26"/>
    </row>
    <row r="29" spans="1:13" ht="13.5">
      <c r="A29" s="109">
        <f t="shared" si="0"/>
      </c>
      <c r="B29" s="109"/>
      <c r="M29" s="26"/>
    </row>
    <row r="30" spans="1:13" ht="13.5">
      <c r="A30" s="109">
        <f t="shared" si="0"/>
      </c>
      <c r="B30" s="109"/>
      <c r="M30" s="26"/>
    </row>
    <row r="31" spans="1:13" ht="13.5">
      <c r="A31" s="109">
        <f t="shared" si="0"/>
      </c>
      <c r="B31" s="109"/>
      <c r="H31" s="128"/>
      <c r="I31" s="129"/>
      <c r="J31" s="128"/>
      <c r="K31" s="128"/>
      <c r="M31" s="26"/>
    </row>
    <row r="32" spans="1:13" ht="13.5">
      <c r="A32" s="109">
        <f t="shared" si="0"/>
      </c>
      <c r="B32" s="109"/>
      <c r="M32" s="26"/>
    </row>
    <row r="33" spans="1:13" ht="13.5">
      <c r="A33" s="109">
        <f t="shared" si="0"/>
      </c>
      <c r="M33" s="26"/>
    </row>
    <row r="34" spans="1:13" ht="13.5" customHeight="1">
      <c r="A34" s="109">
        <f aca="true" t="shared" si="1" ref="A34:A65">IF(C34="","",IF(L34="1年","",IF(L34="2年","",IF(L34="低学年","",IF(L34="共通","",IF(AND(K34=K33,L34=L33,C34=C33),"エラー",""))))))</f>
      </c>
      <c r="B34" s="109"/>
      <c r="M34" s="26"/>
    </row>
    <row r="35" spans="1:13" ht="13.5">
      <c r="A35" s="109">
        <f t="shared" si="1"/>
      </c>
      <c r="B35" s="109"/>
      <c r="M35" s="26"/>
    </row>
    <row r="36" spans="1:13" ht="13.5">
      <c r="A36" s="109">
        <f t="shared" si="1"/>
      </c>
      <c r="B36" s="109"/>
      <c r="H36" s="128"/>
      <c r="I36" s="129"/>
      <c r="J36" s="128"/>
      <c r="K36" s="128"/>
      <c r="M36" s="26"/>
    </row>
    <row r="37" spans="1:13" ht="13.5" customHeight="1">
      <c r="A37" s="109">
        <f t="shared" si="1"/>
      </c>
      <c r="B37" s="109"/>
      <c r="M37" s="26"/>
    </row>
    <row r="38" spans="1:13" ht="13.5">
      <c r="A38" s="109">
        <f t="shared" si="1"/>
      </c>
      <c r="M38" s="26"/>
    </row>
    <row r="39" spans="1:13" ht="13.5">
      <c r="A39" s="109">
        <f t="shared" si="1"/>
      </c>
      <c r="B39" s="109"/>
      <c r="M39" s="26"/>
    </row>
    <row r="40" spans="1:13" ht="13.5">
      <c r="A40" s="109">
        <f t="shared" si="1"/>
      </c>
      <c r="B40" s="109"/>
      <c r="L40" s="127"/>
      <c r="M40" s="26"/>
    </row>
    <row r="41" spans="1:13" ht="13.5">
      <c r="A41" s="109">
        <f t="shared" si="1"/>
      </c>
      <c r="L41" s="127"/>
      <c r="M41" s="26"/>
    </row>
    <row r="42" spans="1:13" ht="13.5">
      <c r="A42" s="109">
        <f t="shared" si="1"/>
      </c>
      <c r="B42" s="109"/>
      <c r="L42" s="127"/>
      <c r="M42" s="26"/>
    </row>
    <row r="43" spans="1:13" ht="13.5">
      <c r="A43" s="109">
        <f t="shared" si="1"/>
      </c>
      <c r="M43" s="26"/>
    </row>
    <row r="44" spans="1:13" ht="13.5">
      <c r="A44" s="109">
        <f t="shared" si="1"/>
      </c>
      <c r="M44" s="26"/>
    </row>
    <row r="45" spans="1:13" ht="13.5">
      <c r="A45" s="109">
        <f t="shared" si="1"/>
      </c>
      <c r="M45" s="26"/>
    </row>
    <row r="46" spans="1:13" ht="13.5">
      <c r="A46" s="109">
        <f t="shared" si="1"/>
      </c>
      <c r="M46" s="26"/>
    </row>
    <row r="47" spans="1:13" ht="13.5">
      <c r="A47" s="109">
        <f t="shared" si="1"/>
      </c>
      <c r="M47" s="26"/>
    </row>
    <row r="48" spans="1:13" ht="13.5">
      <c r="A48" s="109">
        <f t="shared" si="1"/>
      </c>
      <c r="M48" s="26"/>
    </row>
    <row r="49" spans="1:13" ht="13.5">
      <c r="A49" s="109">
        <f t="shared" si="1"/>
      </c>
      <c r="M49" s="26"/>
    </row>
    <row r="50" spans="1:13" ht="13.5">
      <c r="A50" s="109">
        <f t="shared" si="1"/>
      </c>
      <c r="M50" s="26"/>
    </row>
    <row r="51" spans="1:13" ht="13.5">
      <c r="A51" s="109">
        <f t="shared" si="1"/>
      </c>
      <c r="M51" s="26"/>
    </row>
    <row r="52" spans="1:13" ht="13.5">
      <c r="A52" s="109">
        <f t="shared" si="1"/>
      </c>
      <c r="M52" s="26"/>
    </row>
    <row r="53" spans="1:13" ht="13.5">
      <c r="A53" s="109">
        <f t="shared" si="1"/>
      </c>
      <c r="M53" s="26"/>
    </row>
    <row r="54" spans="1:13" ht="13.5">
      <c r="A54" s="109">
        <f t="shared" si="1"/>
      </c>
      <c r="M54" s="26"/>
    </row>
    <row r="55" spans="1:13" ht="13.5">
      <c r="A55" s="109">
        <f t="shared" si="1"/>
      </c>
      <c r="M55" s="26"/>
    </row>
    <row r="56" spans="1:13" ht="13.5">
      <c r="A56" s="109">
        <f t="shared" si="1"/>
      </c>
      <c r="M56" s="26"/>
    </row>
    <row r="57" spans="1:13" ht="13.5">
      <c r="A57" s="109">
        <f t="shared" si="1"/>
      </c>
      <c r="M57" s="26"/>
    </row>
    <row r="58" spans="1:13" ht="13.5">
      <c r="A58" s="109">
        <f t="shared" si="1"/>
      </c>
      <c r="L58" s="127"/>
      <c r="M58" s="26"/>
    </row>
    <row r="59" spans="1:13" ht="13.5">
      <c r="A59" s="109">
        <f t="shared" si="1"/>
      </c>
      <c r="L59" s="127"/>
      <c r="M59" s="26"/>
    </row>
    <row r="60" spans="1:13" ht="13.5">
      <c r="A60" s="109">
        <f t="shared" si="1"/>
      </c>
      <c r="L60" s="127"/>
      <c r="M60" s="26"/>
    </row>
    <row r="61" spans="1:13" ht="13.5">
      <c r="A61" s="109">
        <f t="shared" si="1"/>
      </c>
      <c r="L61" s="127"/>
      <c r="M61" s="26"/>
    </row>
    <row r="62" spans="1:13" ht="13.5">
      <c r="A62" s="109">
        <f t="shared" si="1"/>
      </c>
      <c r="M62" s="26"/>
    </row>
    <row r="63" spans="1:13" ht="13.5">
      <c r="A63" s="109">
        <f t="shared" si="1"/>
      </c>
      <c r="L63" s="127"/>
      <c r="M63" s="26"/>
    </row>
    <row r="64" spans="1:13" ht="13.5">
      <c r="A64" s="109">
        <f t="shared" si="1"/>
      </c>
      <c r="L64" s="127"/>
      <c r="M64" s="26"/>
    </row>
    <row r="65" spans="1:13" ht="13.5">
      <c r="A65" s="109">
        <f t="shared" si="1"/>
      </c>
      <c r="L65" s="127"/>
      <c r="M65" s="26"/>
    </row>
    <row r="66" spans="1:13" ht="13.5">
      <c r="A66" s="109">
        <f aca="true" t="shared" si="2" ref="A66:A100">IF(C66="","",IF(L66="1年","",IF(L66="2年","",IF(L66="低学年","",IF(L66="共通","",IF(AND(K66=K65,L66=L65,C66=C65),"エラー",""))))))</f>
      </c>
      <c r="L66" s="127"/>
      <c r="M66" s="26"/>
    </row>
    <row r="67" spans="1:13" ht="13.5">
      <c r="A67" s="109">
        <f t="shared" si="2"/>
      </c>
      <c r="L67" s="127"/>
      <c r="M67" s="26"/>
    </row>
    <row r="68" spans="1:13" ht="13.5">
      <c r="A68" s="109">
        <f t="shared" si="2"/>
      </c>
      <c r="M68" s="26"/>
    </row>
    <row r="69" spans="1:13" ht="13.5">
      <c r="A69" s="109">
        <f t="shared" si="2"/>
      </c>
      <c r="M69" s="26"/>
    </row>
    <row r="70" spans="1:13" ht="13.5">
      <c r="A70" s="109">
        <f t="shared" si="2"/>
      </c>
      <c r="L70" s="127"/>
      <c r="M70" s="26"/>
    </row>
    <row r="71" spans="1:13" ht="13.5">
      <c r="A71" s="109">
        <f t="shared" si="2"/>
      </c>
      <c r="M71" s="26"/>
    </row>
    <row r="72" spans="1:13" ht="13.5">
      <c r="A72" s="109">
        <f t="shared" si="2"/>
      </c>
      <c r="M72" s="26"/>
    </row>
    <row r="73" spans="1:13" ht="13.5">
      <c r="A73" s="109">
        <f t="shared" si="2"/>
      </c>
      <c r="M73" s="26"/>
    </row>
    <row r="74" spans="1:13" ht="13.5">
      <c r="A74" s="109">
        <f t="shared" si="2"/>
      </c>
      <c r="L74" s="127"/>
      <c r="M74" s="26"/>
    </row>
    <row r="75" spans="1:13" ht="13.5">
      <c r="A75" s="109">
        <f t="shared" si="2"/>
      </c>
      <c r="L75" s="127"/>
      <c r="M75" s="26"/>
    </row>
    <row r="76" spans="1:13" ht="13.5">
      <c r="A76" s="109">
        <f t="shared" si="2"/>
      </c>
      <c r="L76" s="127"/>
      <c r="M76" s="26"/>
    </row>
    <row r="77" spans="1:13" ht="13.5">
      <c r="A77" s="109">
        <f t="shared" si="2"/>
      </c>
      <c r="M77" s="26"/>
    </row>
    <row r="78" spans="1:13" ht="13.5">
      <c r="A78" s="109">
        <f t="shared" si="2"/>
      </c>
      <c r="M78" s="26"/>
    </row>
    <row r="79" spans="1:13" ht="13.5">
      <c r="A79" s="109">
        <f t="shared" si="2"/>
      </c>
      <c r="M79" s="26"/>
    </row>
    <row r="80" spans="1:13" ht="13.5">
      <c r="A80" s="109">
        <f t="shared" si="2"/>
      </c>
      <c r="M80" s="26"/>
    </row>
    <row r="81" spans="1:13" ht="13.5">
      <c r="A81" s="109">
        <f t="shared" si="2"/>
      </c>
      <c r="M81" s="26"/>
    </row>
    <row r="82" spans="1:13" ht="13.5">
      <c r="A82" s="109">
        <f t="shared" si="2"/>
      </c>
      <c r="M82" s="26"/>
    </row>
    <row r="83" spans="1:13" ht="13.5">
      <c r="A83" s="109">
        <f t="shared" si="2"/>
      </c>
      <c r="M83" s="26"/>
    </row>
    <row r="84" spans="1:13" ht="13.5">
      <c r="A84" s="109">
        <f t="shared" si="2"/>
      </c>
      <c r="M84" s="26"/>
    </row>
    <row r="85" spans="1:13" ht="13.5">
      <c r="A85" s="109">
        <f t="shared" si="2"/>
      </c>
      <c r="L85" s="127"/>
      <c r="M85" s="26"/>
    </row>
    <row r="86" spans="1:13" ht="13.5">
      <c r="A86" s="109">
        <f t="shared" si="2"/>
      </c>
      <c r="L86" s="127"/>
      <c r="M86" s="26"/>
    </row>
    <row r="87" spans="1:13" ht="13.5">
      <c r="A87" s="109">
        <f t="shared" si="2"/>
      </c>
      <c r="L87" s="127"/>
      <c r="M87" s="26"/>
    </row>
    <row r="88" spans="1:13" ht="13.5">
      <c r="A88" s="109">
        <f t="shared" si="2"/>
      </c>
      <c r="L88" s="127"/>
      <c r="M88" s="26"/>
    </row>
    <row r="89" spans="1:13" ht="13.5">
      <c r="A89" s="109">
        <f t="shared" si="2"/>
      </c>
      <c r="M89" s="26"/>
    </row>
    <row r="90" spans="1:13" ht="13.5">
      <c r="A90" s="109">
        <f t="shared" si="2"/>
      </c>
      <c r="M90" s="26"/>
    </row>
    <row r="91" spans="1:13" ht="13.5">
      <c r="A91" s="109">
        <f t="shared" si="2"/>
      </c>
      <c r="B91" s="109"/>
      <c r="M91" s="26"/>
    </row>
    <row r="92" spans="1:13" ht="13.5">
      <c r="A92" s="109">
        <f t="shared" si="2"/>
      </c>
      <c r="M92" s="26"/>
    </row>
    <row r="93" spans="1:13" ht="13.5">
      <c r="A93" s="109">
        <f t="shared" si="2"/>
      </c>
      <c r="M93" s="26"/>
    </row>
    <row r="94" spans="1:13" ht="13.5">
      <c r="A94" s="109">
        <f t="shared" si="2"/>
      </c>
      <c r="B94" s="109"/>
      <c r="M94" s="26"/>
    </row>
    <row r="95" spans="1:13" ht="13.5">
      <c r="A95" s="109">
        <f t="shared" si="2"/>
      </c>
      <c r="M95" s="26"/>
    </row>
    <row r="96" spans="1:13" ht="13.5">
      <c r="A96" s="109">
        <f t="shared" si="2"/>
      </c>
      <c r="M96" s="26"/>
    </row>
    <row r="97" spans="1:13" ht="13.5">
      <c r="A97" s="109">
        <f t="shared" si="2"/>
      </c>
      <c r="M97" s="26"/>
    </row>
    <row r="98" spans="1:13" ht="13.5">
      <c r="A98" s="109">
        <f t="shared" si="2"/>
      </c>
      <c r="B98" s="109"/>
      <c r="M98" s="26"/>
    </row>
    <row r="99" spans="1:13" ht="13.5">
      <c r="A99" s="109">
        <f t="shared" si="2"/>
      </c>
      <c r="M99" s="26"/>
    </row>
    <row r="100" spans="1:13" ht="13.5">
      <c r="A100" s="109">
        <f t="shared" si="2"/>
      </c>
      <c r="M100" s="26"/>
    </row>
    <row r="101" ht="13.5">
      <c r="M101" s="26"/>
    </row>
    <row r="102" ht="13.5">
      <c r="M102" s="26"/>
    </row>
    <row r="103" ht="13.5">
      <c r="M103" s="26"/>
    </row>
    <row r="104" spans="12:13" ht="13.5">
      <c r="L104" s="127"/>
      <c r="M104" s="26"/>
    </row>
    <row r="105" spans="2:13" ht="13.5">
      <c r="B105" s="109"/>
      <c r="L105" s="127"/>
      <c r="M105" s="26"/>
    </row>
    <row r="106" spans="2:13" ht="13.5">
      <c r="B106" s="109"/>
      <c r="L106" s="127"/>
      <c r="M106" s="26"/>
    </row>
    <row r="107" spans="12:13" ht="13.5">
      <c r="L107" s="127"/>
      <c r="M107" s="26"/>
    </row>
    <row r="108" ht="13.5">
      <c r="M108" s="26"/>
    </row>
    <row r="109" spans="2:13" ht="13.5">
      <c r="B109" s="109"/>
      <c r="L109" s="127"/>
      <c r="M109" s="26"/>
    </row>
    <row r="110" spans="12:13" ht="13.5">
      <c r="L110" s="127"/>
      <c r="M110" s="26"/>
    </row>
    <row r="111" spans="12:13" ht="13.5">
      <c r="L111" s="127"/>
      <c r="M111" s="26"/>
    </row>
    <row r="112" spans="12:13" ht="13.5">
      <c r="L112" s="127"/>
      <c r="M112" s="26"/>
    </row>
    <row r="113" spans="12:13" ht="13.5">
      <c r="L113" s="127"/>
      <c r="M113" s="26"/>
    </row>
    <row r="114" spans="2:13" ht="13.5">
      <c r="B114" s="109"/>
      <c r="M114" s="26"/>
    </row>
    <row r="115" ht="13.5">
      <c r="M115" s="26"/>
    </row>
    <row r="116" spans="12:13" ht="13.5">
      <c r="L116" s="127"/>
      <c r="M116" s="26"/>
    </row>
    <row r="117" spans="2:13" ht="13.5">
      <c r="B117" s="109"/>
      <c r="M117" s="26"/>
    </row>
    <row r="118" ht="13.5">
      <c r="M118" s="26"/>
    </row>
    <row r="119" spans="2:13" ht="13.5">
      <c r="B119" s="109"/>
      <c r="M119" s="26"/>
    </row>
    <row r="120" spans="12:13" ht="13.5">
      <c r="L120" s="127"/>
      <c r="M120" s="26"/>
    </row>
    <row r="121" spans="12:13" ht="13.5">
      <c r="L121" s="127"/>
      <c r="M121" s="26"/>
    </row>
    <row r="122" spans="2:13" ht="13.5">
      <c r="B122" s="109"/>
      <c r="M122" s="26"/>
    </row>
    <row r="123" spans="2:13" ht="13.5">
      <c r="B123" s="109"/>
      <c r="M123" s="26"/>
    </row>
    <row r="124" spans="2:13" ht="13.5">
      <c r="B124" s="109"/>
      <c r="L124" s="127"/>
      <c r="M124" s="26"/>
    </row>
    <row r="125" spans="2:13" ht="13.5">
      <c r="B125" s="109"/>
      <c r="L125" s="127"/>
      <c r="M125" s="26"/>
    </row>
    <row r="126" ht="13.5">
      <c r="M126" s="26"/>
    </row>
    <row r="127" spans="2:13" ht="13.5">
      <c r="B127" s="109"/>
      <c r="M127" s="26"/>
    </row>
    <row r="128" spans="2:13" ht="13.5">
      <c r="B128" s="109"/>
      <c r="M128" s="26"/>
    </row>
    <row r="129" spans="2:13" ht="13.5">
      <c r="B129" s="109"/>
      <c r="M129" s="26"/>
    </row>
    <row r="130" spans="2:13" ht="13.5">
      <c r="B130" s="109"/>
      <c r="M130" s="26"/>
    </row>
    <row r="131" ht="13.5">
      <c r="M131" s="26"/>
    </row>
    <row r="132" spans="2:13" ht="13.5">
      <c r="B132" s="109"/>
      <c r="L132" s="127"/>
      <c r="M132" s="26"/>
    </row>
    <row r="133" spans="2:13" ht="13.5">
      <c r="B133" s="109"/>
      <c r="L133" s="127"/>
      <c r="M133" s="26"/>
    </row>
    <row r="134" spans="12:13" ht="13.5">
      <c r="L134" s="127"/>
      <c r="M134" s="26"/>
    </row>
    <row r="135" spans="2:13" ht="13.5">
      <c r="B135" s="109"/>
      <c r="M135" s="26"/>
    </row>
    <row r="136" spans="2:13" ht="13.5">
      <c r="B136" s="109"/>
      <c r="M136" s="26"/>
    </row>
    <row r="137" spans="2:13" ht="13.5">
      <c r="B137" s="109"/>
      <c r="M137" s="26"/>
    </row>
    <row r="138" spans="2:13" ht="13.5">
      <c r="B138" s="109"/>
      <c r="M138" s="26"/>
    </row>
    <row r="139" spans="2:13" ht="13.5">
      <c r="B139" s="109"/>
      <c r="M139" s="26"/>
    </row>
    <row r="140" spans="2:13" ht="13.5">
      <c r="B140" s="109"/>
      <c r="M140" s="26"/>
    </row>
    <row r="141" spans="2:13" ht="13.5">
      <c r="B141" s="109"/>
      <c r="M141" s="26"/>
    </row>
    <row r="142" ht="13.5">
      <c r="M142" s="26"/>
    </row>
    <row r="143" spans="2:13" ht="13.5">
      <c r="B143" s="109"/>
      <c r="M143" s="26"/>
    </row>
    <row r="144" spans="2:13" ht="13.5">
      <c r="B144" s="109"/>
      <c r="M144" s="26"/>
    </row>
    <row r="145" spans="2:13" ht="13.5">
      <c r="B145" s="109"/>
      <c r="M145" s="26"/>
    </row>
    <row r="146" spans="2:13" ht="13.5">
      <c r="B146" s="109"/>
      <c r="M146" s="26"/>
    </row>
    <row r="147" spans="2:13" ht="13.5">
      <c r="B147" s="109"/>
      <c r="M147" s="26"/>
    </row>
    <row r="148" ht="13.5">
      <c r="M148" s="26"/>
    </row>
    <row r="149" spans="2:13" ht="13.5">
      <c r="B149" s="109"/>
      <c r="M149" s="26"/>
    </row>
    <row r="150" spans="2:13" ht="13.5">
      <c r="B150" s="109"/>
      <c r="L150" s="127"/>
      <c r="M150" s="26"/>
    </row>
    <row r="151" spans="2:13" ht="13.5">
      <c r="B151" s="109"/>
      <c r="L151" s="127"/>
      <c r="M151" s="26"/>
    </row>
    <row r="152" spans="2:13" ht="13.5">
      <c r="B152" s="109"/>
      <c r="L152" s="127"/>
      <c r="M152" s="26"/>
    </row>
    <row r="153" spans="2:13" ht="13.5">
      <c r="B153" s="109"/>
      <c r="L153" s="127"/>
      <c r="M153" s="26"/>
    </row>
    <row r="154" spans="2:13" ht="13.5">
      <c r="B154" s="109"/>
      <c r="M154" s="26"/>
    </row>
    <row r="155" spans="2:13" ht="13.5">
      <c r="B155" s="109"/>
      <c r="L155" s="127"/>
      <c r="M155" s="26"/>
    </row>
    <row r="156" spans="2:13" ht="13.5">
      <c r="B156" s="109"/>
      <c r="L156" s="127"/>
      <c r="M156" s="26"/>
    </row>
    <row r="157" spans="2:13" ht="13.5">
      <c r="B157" s="109"/>
      <c r="L157" s="127"/>
      <c r="M157" s="26"/>
    </row>
    <row r="158" spans="2:13" ht="13.5">
      <c r="B158" s="109"/>
      <c r="L158" s="127"/>
      <c r="M158" s="26"/>
    </row>
    <row r="159" spans="12:13" ht="13.5">
      <c r="L159" s="127"/>
      <c r="M159" s="26"/>
    </row>
    <row r="160" ht="13.5">
      <c r="M160" s="26"/>
    </row>
    <row r="161" spans="2:13" ht="13.5">
      <c r="B161" s="109"/>
      <c r="M161" s="26"/>
    </row>
    <row r="162" spans="2:13" ht="13.5">
      <c r="B162" s="109"/>
      <c r="L162" s="127"/>
      <c r="M162" s="26"/>
    </row>
    <row r="163" spans="2:13" ht="13.5">
      <c r="B163" s="109"/>
      <c r="M163" s="26"/>
    </row>
    <row r="164" ht="13.5">
      <c r="M164" s="26"/>
    </row>
    <row r="165" spans="2:13" ht="13.5">
      <c r="B165" s="109"/>
      <c r="M165" s="26"/>
    </row>
    <row r="166" spans="2:13" ht="13.5">
      <c r="B166" s="109"/>
      <c r="M166" s="26"/>
    </row>
    <row r="167" spans="2:13" ht="13.5">
      <c r="B167" s="109"/>
      <c r="M167" s="26"/>
    </row>
    <row r="168" spans="2:13" ht="13.5">
      <c r="B168" s="109"/>
      <c r="M168" s="26"/>
    </row>
    <row r="169" spans="2:13" ht="13.5">
      <c r="B169" s="109"/>
      <c r="M169" s="26"/>
    </row>
    <row r="170" spans="2:13" ht="13.5">
      <c r="B170" s="109"/>
      <c r="M170" s="26"/>
    </row>
    <row r="171" spans="2:13" ht="13.5">
      <c r="B171" s="109"/>
      <c r="M171" s="26"/>
    </row>
    <row r="172" spans="2:13" ht="13.5">
      <c r="B172" s="109"/>
      <c r="M172" s="26"/>
    </row>
    <row r="173" spans="2:13" ht="13.5">
      <c r="B173" s="109"/>
      <c r="M173" s="26"/>
    </row>
    <row r="174" spans="2:13" ht="13.5">
      <c r="B174" s="109"/>
      <c r="M174" s="26"/>
    </row>
    <row r="175" spans="2:13" ht="13.5">
      <c r="B175" s="109"/>
      <c r="M175" s="26"/>
    </row>
    <row r="176" spans="2:13" ht="13.5">
      <c r="B176" s="109"/>
      <c r="M176" s="26"/>
    </row>
    <row r="177" spans="2:13" ht="13.5">
      <c r="B177" s="109"/>
      <c r="L177" s="127"/>
      <c r="M177" s="26"/>
    </row>
    <row r="178" spans="2:13" ht="13.5">
      <c r="B178" s="109"/>
      <c r="L178" s="127"/>
      <c r="M178" s="26"/>
    </row>
    <row r="179" spans="2:13" ht="13.5">
      <c r="B179" s="109"/>
      <c r="L179" s="127"/>
      <c r="M179" s="26"/>
    </row>
    <row r="180" spans="2:13" ht="13.5">
      <c r="B180" s="109"/>
      <c r="M180" s="26"/>
    </row>
    <row r="181" ht="13.5">
      <c r="M181" s="26"/>
    </row>
    <row r="182" ht="13.5">
      <c r="M182" s="26"/>
    </row>
    <row r="183" ht="13.5">
      <c r="M183" s="26"/>
    </row>
    <row r="184" ht="13.5">
      <c r="M184" s="26"/>
    </row>
    <row r="185" ht="13.5">
      <c r="M185" s="26"/>
    </row>
    <row r="186" ht="13.5">
      <c r="M186" s="26"/>
    </row>
    <row r="187" ht="13.5">
      <c r="M187" s="26"/>
    </row>
    <row r="188" spans="2:13" ht="13.5">
      <c r="B188" s="109"/>
      <c r="M188" s="26"/>
    </row>
    <row r="189" ht="13.5">
      <c r="M189" s="26"/>
    </row>
    <row r="190" spans="2:13" ht="13.5">
      <c r="B190" s="109"/>
      <c r="M190" s="26"/>
    </row>
    <row r="191" ht="13.5">
      <c r="M191" s="26"/>
    </row>
    <row r="192" ht="13.5">
      <c r="M192" s="26"/>
    </row>
    <row r="193" ht="13.5">
      <c r="M193" s="26"/>
    </row>
    <row r="194" spans="2:13" ht="13.5">
      <c r="B194" s="109"/>
      <c r="M194" s="26"/>
    </row>
    <row r="195" spans="12:13" ht="13.5">
      <c r="L195" s="127"/>
      <c r="M195" s="26"/>
    </row>
    <row r="196" spans="12:13" ht="13.5">
      <c r="L196" s="127"/>
      <c r="M196" s="26"/>
    </row>
    <row r="197" spans="12:13" ht="13.5">
      <c r="L197" s="127"/>
      <c r="M197" s="26"/>
    </row>
    <row r="198" spans="12:13" ht="13.5">
      <c r="L198" s="127"/>
      <c r="M198" s="26"/>
    </row>
    <row r="199" spans="2:13" ht="13.5">
      <c r="B199" s="109"/>
      <c r="M199" s="26"/>
    </row>
    <row r="200" spans="12:13" ht="13.5">
      <c r="L200" s="127"/>
      <c r="M200" s="26"/>
    </row>
    <row r="201" spans="12:13" ht="13.5">
      <c r="L201" s="127"/>
      <c r="M201" s="26"/>
    </row>
    <row r="202" spans="2:13" ht="13.5">
      <c r="B202" s="109"/>
      <c r="L202" s="127"/>
      <c r="M202" s="26"/>
    </row>
    <row r="203" spans="2:13" ht="13.5">
      <c r="B203" s="109"/>
      <c r="G203" s="125" t="s">
        <v>161</v>
      </c>
      <c r="I203" s="126" t="s">
        <v>161</v>
      </c>
      <c r="L203" s="127"/>
      <c r="M203" s="26"/>
    </row>
    <row r="204" spans="12:13" ht="13.5">
      <c r="L204" s="127"/>
      <c r="M204" s="26"/>
    </row>
    <row r="205" ht="13.5">
      <c r="M205" s="26"/>
    </row>
    <row r="206" spans="2:13" ht="13.5">
      <c r="B206" s="109"/>
      <c r="M206" s="26"/>
    </row>
    <row r="207" ht="13.5">
      <c r="M207" s="26"/>
    </row>
    <row r="208" ht="13.5">
      <c r="M208" s="26"/>
    </row>
    <row r="209" ht="13.5">
      <c r="M209" s="26"/>
    </row>
    <row r="210" ht="13.5">
      <c r="M210" s="26"/>
    </row>
    <row r="211" spans="12:15" ht="13.5">
      <c r="L211" s="127"/>
      <c r="M211" s="26"/>
      <c r="O211" s="26"/>
    </row>
    <row r="212" spans="12:13" ht="13.5">
      <c r="L212" s="127"/>
      <c r="M212" s="26"/>
    </row>
    <row r="213" spans="12:13" ht="13.5">
      <c r="L213" s="127"/>
      <c r="M213" s="26"/>
    </row>
    <row r="214" spans="7:13" ht="13.5">
      <c r="G214" s="125" t="s">
        <v>27</v>
      </c>
      <c r="M214" s="26" t="s">
        <v>27</v>
      </c>
    </row>
    <row r="215" spans="2:13" ht="13.5">
      <c r="B215" s="109"/>
      <c r="G215" s="125" t="s">
        <v>27</v>
      </c>
      <c r="M215" s="26" t="s">
        <v>27</v>
      </c>
    </row>
    <row r="216" spans="7:13" ht="13.5">
      <c r="G216" s="125" t="s">
        <v>27</v>
      </c>
      <c r="M216" s="26" t="s">
        <v>27</v>
      </c>
    </row>
    <row r="217" spans="7:13" ht="13.5">
      <c r="G217" s="125" t="s">
        <v>27</v>
      </c>
      <c r="M217" s="26" t="s">
        <v>27</v>
      </c>
    </row>
    <row r="218" spans="2:13" ht="13.5">
      <c r="B218" s="109"/>
      <c r="G218" s="125" t="s">
        <v>27</v>
      </c>
      <c r="M218" s="26" t="s">
        <v>27</v>
      </c>
    </row>
    <row r="219" spans="2:13" ht="13.5">
      <c r="B219" s="109"/>
      <c r="G219" s="125" t="s">
        <v>27</v>
      </c>
      <c r="M219" s="26" t="s">
        <v>27</v>
      </c>
    </row>
    <row r="220" spans="2:13" ht="13.5">
      <c r="B220" s="109"/>
      <c r="G220" s="125" t="s">
        <v>27</v>
      </c>
      <c r="M220" s="26" t="s">
        <v>27</v>
      </c>
    </row>
    <row r="221" spans="7:13" ht="13.5">
      <c r="G221" s="125" t="s">
        <v>27</v>
      </c>
      <c r="M221" s="26" t="s">
        <v>27</v>
      </c>
    </row>
    <row r="222" spans="7:13" ht="13.5">
      <c r="G222" s="125" t="s">
        <v>27</v>
      </c>
      <c r="M222" s="26" t="s">
        <v>27</v>
      </c>
    </row>
    <row r="223" spans="2:13" ht="13.5">
      <c r="B223" s="109"/>
      <c r="G223" s="125" t="s">
        <v>27</v>
      </c>
      <c r="M223" s="26" t="s">
        <v>27</v>
      </c>
    </row>
    <row r="224" spans="7:13" ht="13.5">
      <c r="G224" s="125" t="s">
        <v>27</v>
      </c>
      <c r="M224" s="26" t="s">
        <v>27</v>
      </c>
    </row>
    <row r="225" spans="2:13" ht="13.5">
      <c r="B225" s="109"/>
      <c r="G225" s="125" t="s">
        <v>27</v>
      </c>
      <c r="M225" s="26" t="s">
        <v>27</v>
      </c>
    </row>
    <row r="226" spans="2:13" ht="13.5">
      <c r="B226" s="109"/>
      <c r="G226" s="125" t="s">
        <v>27</v>
      </c>
      <c r="M226" s="26" t="s">
        <v>27</v>
      </c>
    </row>
    <row r="227" spans="7:13" ht="13.5">
      <c r="G227" s="125" t="s">
        <v>27</v>
      </c>
      <c r="L227" s="127"/>
      <c r="M227" s="26" t="s">
        <v>27</v>
      </c>
    </row>
    <row r="228" spans="7:13" ht="13.5">
      <c r="G228" s="125" t="s">
        <v>27</v>
      </c>
      <c r="L228" s="127"/>
      <c r="M228" s="26" t="s">
        <v>27</v>
      </c>
    </row>
    <row r="229" spans="7:13" ht="13.5">
      <c r="G229" s="125" t="s">
        <v>27</v>
      </c>
      <c r="L229" s="127"/>
      <c r="M229" s="26" t="s">
        <v>27</v>
      </c>
    </row>
    <row r="230" spans="2:13" ht="13.5">
      <c r="B230" s="109"/>
      <c r="G230" s="125" t="s">
        <v>27</v>
      </c>
      <c r="L230" s="127"/>
      <c r="M230" s="26" t="s">
        <v>27</v>
      </c>
    </row>
    <row r="231" spans="2:15" ht="13.5">
      <c r="B231" s="109"/>
      <c r="G231" s="125" t="s">
        <v>27</v>
      </c>
      <c r="M231" s="26" t="s">
        <v>27</v>
      </c>
      <c r="O231" s="26"/>
    </row>
    <row r="232" spans="2:15" ht="13.5">
      <c r="B232" s="109"/>
      <c r="G232" s="125" t="s">
        <v>161</v>
      </c>
      <c r="I232" s="126" t="s">
        <v>161</v>
      </c>
      <c r="L232" s="127"/>
      <c r="M232" s="26"/>
      <c r="O232" s="26"/>
    </row>
    <row r="233" spans="12:15" ht="13.5">
      <c r="L233" s="127"/>
      <c r="M233" s="26"/>
      <c r="O233" s="26"/>
    </row>
    <row r="234" spans="12:15" ht="13.5">
      <c r="L234" s="127"/>
      <c r="M234" s="26"/>
      <c r="O234" s="26"/>
    </row>
    <row r="235" spans="2:15" ht="13.5">
      <c r="B235" s="109"/>
      <c r="L235" s="127"/>
      <c r="M235" s="26"/>
      <c r="O235" s="26"/>
    </row>
    <row r="236" spans="12:15" ht="13.5">
      <c r="L236" s="127"/>
      <c r="M236" s="26"/>
      <c r="O236" s="26"/>
    </row>
    <row r="237" spans="12:15" ht="13.5">
      <c r="L237" s="127"/>
      <c r="M237" s="26"/>
      <c r="O237" s="26"/>
    </row>
    <row r="238" spans="12:15" ht="13.5">
      <c r="L238" s="127"/>
      <c r="M238" s="26"/>
      <c r="O238" s="26"/>
    </row>
    <row r="239" spans="12:15" ht="13.5">
      <c r="L239" s="127"/>
      <c r="M239" s="26"/>
      <c r="O239" s="26"/>
    </row>
    <row r="240" spans="12:15" ht="13.5">
      <c r="L240" s="127"/>
      <c r="M240" s="26"/>
      <c r="O240" s="26"/>
    </row>
    <row r="241" spans="12:15" ht="13.5">
      <c r="L241" s="127"/>
      <c r="M241" s="26"/>
      <c r="O241" s="26"/>
    </row>
    <row r="242" spans="13:15" ht="13.5">
      <c r="M242" s="26"/>
      <c r="O242" s="26"/>
    </row>
    <row r="243" spans="12:15" ht="13.5">
      <c r="L243" s="127"/>
      <c r="M243" s="26"/>
      <c r="O243" s="26"/>
    </row>
    <row r="244" spans="7:15" ht="13.5">
      <c r="G244" s="125" t="s">
        <v>27</v>
      </c>
      <c r="L244" s="127"/>
      <c r="M244" s="26" t="s">
        <v>27</v>
      </c>
      <c r="O244" s="26"/>
    </row>
    <row r="245" spans="2:15" ht="13.5">
      <c r="B245" s="109"/>
      <c r="G245" s="125" t="s">
        <v>27</v>
      </c>
      <c r="L245" s="127"/>
      <c r="M245" s="26" t="s">
        <v>27</v>
      </c>
      <c r="O245" s="26"/>
    </row>
    <row r="246" spans="7:15" ht="13.5">
      <c r="G246" s="125" t="s">
        <v>27</v>
      </c>
      <c r="L246" s="127"/>
      <c r="M246" s="26" t="s">
        <v>27</v>
      </c>
      <c r="O246" s="26"/>
    </row>
    <row r="247" spans="7:15" ht="13.5">
      <c r="G247" s="125" t="s">
        <v>27</v>
      </c>
      <c r="L247" s="127"/>
      <c r="M247" s="26" t="s">
        <v>27</v>
      </c>
      <c r="O247" s="26"/>
    </row>
    <row r="248" spans="2:15" ht="13.5">
      <c r="B248" s="109"/>
      <c r="G248" s="125" t="s">
        <v>27</v>
      </c>
      <c r="L248" s="127"/>
      <c r="M248" s="26" t="s">
        <v>27</v>
      </c>
      <c r="O248" s="26"/>
    </row>
    <row r="249" spans="2:15" ht="13.5">
      <c r="B249" s="109"/>
      <c r="G249" s="125" t="s">
        <v>27</v>
      </c>
      <c r="L249" s="127"/>
      <c r="M249" s="26" t="s">
        <v>27</v>
      </c>
      <c r="O249" s="26"/>
    </row>
    <row r="250" spans="2:15" ht="13.5">
      <c r="B250" s="109"/>
      <c r="G250" s="125" t="s">
        <v>27</v>
      </c>
      <c r="L250" s="127"/>
      <c r="M250" s="26" t="s">
        <v>27</v>
      </c>
      <c r="O250" s="26"/>
    </row>
    <row r="251" spans="7:15" ht="13.5">
      <c r="G251" s="125" t="s">
        <v>27</v>
      </c>
      <c r="L251" s="127"/>
      <c r="M251" s="26" t="s">
        <v>27</v>
      </c>
      <c r="O251" s="26"/>
    </row>
    <row r="252" spans="7:15" ht="13.5">
      <c r="G252" s="125" t="s">
        <v>27</v>
      </c>
      <c r="L252" s="127"/>
      <c r="M252" s="26" t="s">
        <v>27</v>
      </c>
      <c r="O252" s="26"/>
    </row>
    <row r="253" spans="2:15" ht="13.5">
      <c r="B253" s="109"/>
      <c r="G253" s="125" t="s">
        <v>27</v>
      </c>
      <c r="L253" s="127"/>
      <c r="M253" s="26" t="s">
        <v>27</v>
      </c>
      <c r="O253" s="26"/>
    </row>
    <row r="254" spans="7:15" ht="13.5">
      <c r="G254" s="125" t="s">
        <v>27</v>
      </c>
      <c r="L254" s="127"/>
      <c r="M254" s="26" t="s">
        <v>27</v>
      </c>
      <c r="O254" s="26"/>
    </row>
    <row r="255" spans="2:15" ht="13.5">
      <c r="B255" s="109"/>
      <c r="G255" s="125" t="s">
        <v>27</v>
      </c>
      <c r="L255" s="127"/>
      <c r="M255" s="26" t="s">
        <v>27</v>
      </c>
      <c r="O255" s="26"/>
    </row>
    <row r="256" spans="2:15" ht="13.5">
      <c r="B256" s="109"/>
      <c r="G256" s="125" t="s">
        <v>27</v>
      </c>
      <c r="L256" s="127"/>
      <c r="M256" s="26" t="s">
        <v>27</v>
      </c>
      <c r="O256" s="26"/>
    </row>
    <row r="257" spans="7:15" ht="13.5">
      <c r="G257" s="125" t="s">
        <v>27</v>
      </c>
      <c r="L257" s="127"/>
      <c r="M257" s="26" t="s">
        <v>27</v>
      </c>
      <c r="O257" s="26"/>
    </row>
    <row r="258" spans="7:15" ht="13.5">
      <c r="G258" s="125" t="s">
        <v>27</v>
      </c>
      <c r="L258" s="127"/>
      <c r="M258" s="26" t="s">
        <v>27</v>
      </c>
      <c r="O258" s="26"/>
    </row>
    <row r="259" spans="7:15" ht="13.5">
      <c r="G259" s="125" t="s">
        <v>27</v>
      </c>
      <c r="L259" s="127"/>
      <c r="M259" s="26" t="s">
        <v>27</v>
      </c>
      <c r="O259" s="26"/>
    </row>
    <row r="260" spans="2:15" ht="13.5">
      <c r="B260" s="109"/>
      <c r="G260" s="125" t="s">
        <v>27</v>
      </c>
      <c r="L260" s="127"/>
      <c r="M260" s="26" t="s">
        <v>27</v>
      </c>
      <c r="O260" s="26"/>
    </row>
    <row r="261" spans="2:15" ht="13.5">
      <c r="B261" s="109"/>
      <c r="G261" s="125" t="s">
        <v>27</v>
      </c>
      <c r="L261" s="127"/>
      <c r="M261" s="26" t="s">
        <v>27</v>
      </c>
      <c r="O261" s="26"/>
    </row>
    <row r="262" spans="2:15" ht="13.5">
      <c r="B262" s="109"/>
      <c r="G262" s="125" t="s">
        <v>161</v>
      </c>
      <c r="I262" s="126" t="s">
        <v>161</v>
      </c>
      <c r="M262" s="26" t="s">
        <v>27</v>
      </c>
      <c r="O262" s="26"/>
    </row>
    <row r="263" spans="13:15" ht="13.5">
      <c r="M263" s="26" t="s">
        <v>27</v>
      </c>
      <c r="O263" s="26"/>
    </row>
    <row r="264" spans="13:15" ht="13.5">
      <c r="M264" s="26" t="s">
        <v>27</v>
      </c>
      <c r="O264" s="26"/>
    </row>
    <row r="265" spans="2:15" ht="13.5">
      <c r="B265" s="109"/>
      <c r="M265" s="26" t="s">
        <v>27</v>
      </c>
      <c r="O265" s="26"/>
    </row>
    <row r="266" spans="13:15" ht="13.5">
      <c r="M266" s="26" t="s">
        <v>27</v>
      </c>
      <c r="O266" s="26"/>
    </row>
    <row r="267" spans="13:15" ht="13.5">
      <c r="M267" s="26" t="s">
        <v>27</v>
      </c>
      <c r="O267" s="26"/>
    </row>
    <row r="268" spans="13:15" ht="13.5">
      <c r="M268" s="26" t="s">
        <v>27</v>
      </c>
      <c r="O268" s="26"/>
    </row>
    <row r="269" spans="13:15" ht="13.5">
      <c r="M269" s="26" t="s">
        <v>27</v>
      </c>
      <c r="O269" s="26"/>
    </row>
    <row r="270" spans="13:15" ht="13.5">
      <c r="M270" s="26" t="s">
        <v>27</v>
      </c>
      <c r="O270" s="26"/>
    </row>
    <row r="271" spans="13:15" ht="13.5">
      <c r="M271" s="26" t="s">
        <v>27</v>
      </c>
      <c r="O271" s="26"/>
    </row>
    <row r="272" spans="13:15" ht="13.5">
      <c r="M272" s="26" t="s">
        <v>27</v>
      </c>
      <c r="O272" s="26"/>
    </row>
    <row r="273" spans="13:15" ht="13.5">
      <c r="M273" s="26" t="s">
        <v>27</v>
      </c>
      <c r="O273" s="26"/>
    </row>
    <row r="274" spans="7:15" ht="13.5">
      <c r="G274" s="125" t="s">
        <v>27</v>
      </c>
      <c r="M274" s="26" t="s">
        <v>27</v>
      </c>
      <c r="O274" s="26"/>
    </row>
    <row r="275" spans="2:15" ht="13.5">
      <c r="B275" s="109"/>
      <c r="G275" s="125" t="s">
        <v>27</v>
      </c>
      <c r="M275" s="26" t="s">
        <v>27</v>
      </c>
      <c r="O275" s="26"/>
    </row>
    <row r="276" spans="7:15" ht="13.5">
      <c r="G276" s="125" t="s">
        <v>27</v>
      </c>
      <c r="M276" s="26" t="s">
        <v>27</v>
      </c>
      <c r="O276" s="26"/>
    </row>
    <row r="277" spans="7:15" ht="13.5">
      <c r="G277" s="125" t="s">
        <v>27</v>
      </c>
      <c r="M277" s="26" t="s">
        <v>27</v>
      </c>
      <c r="O277" s="26"/>
    </row>
    <row r="278" spans="2:15" ht="13.5">
      <c r="B278" s="109"/>
      <c r="G278" s="125" t="s">
        <v>27</v>
      </c>
      <c r="M278" s="26" t="s">
        <v>27</v>
      </c>
      <c r="O278" s="26"/>
    </row>
    <row r="279" spans="2:15" ht="13.5">
      <c r="B279" s="109"/>
      <c r="G279" s="125" t="s">
        <v>27</v>
      </c>
      <c r="M279" s="26" t="s">
        <v>27</v>
      </c>
      <c r="O279" s="26"/>
    </row>
    <row r="280" spans="2:15" ht="13.5">
      <c r="B280" s="109"/>
      <c r="G280" s="125" t="s">
        <v>27</v>
      </c>
      <c r="M280" s="26" t="s">
        <v>27</v>
      </c>
      <c r="O280" s="26"/>
    </row>
    <row r="281" spans="7:15" ht="13.5">
      <c r="G281" s="125" t="s">
        <v>27</v>
      </c>
      <c r="M281" s="26" t="s">
        <v>27</v>
      </c>
      <c r="O281" s="26"/>
    </row>
    <row r="282" spans="7:15" ht="13.5">
      <c r="G282" s="125" t="s">
        <v>27</v>
      </c>
      <c r="M282" s="26" t="s">
        <v>27</v>
      </c>
      <c r="O282" s="26"/>
    </row>
    <row r="283" spans="2:15" ht="13.5">
      <c r="B283" s="109"/>
      <c r="G283" s="125" t="s">
        <v>27</v>
      </c>
      <c r="M283" s="26" t="s">
        <v>27</v>
      </c>
      <c r="O283" s="26"/>
    </row>
    <row r="284" spans="7:15" ht="13.5">
      <c r="G284" s="125" t="s">
        <v>27</v>
      </c>
      <c r="M284" s="26" t="s">
        <v>27</v>
      </c>
      <c r="O284" s="26"/>
    </row>
    <row r="285" spans="2:15" ht="13.5">
      <c r="B285" s="109"/>
      <c r="G285" s="125" t="s">
        <v>27</v>
      </c>
      <c r="M285" s="26" t="s">
        <v>27</v>
      </c>
      <c r="O285" s="26"/>
    </row>
    <row r="286" spans="2:15" ht="13.5">
      <c r="B286" s="109"/>
      <c r="G286" s="125" t="s">
        <v>27</v>
      </c>
      <c r="M286" s="26" t="s">
        <v>27</v>
      </c>
      <c r="O286" s="26"/>
    </row>
    <row r="287" spans="7:15" ht="13.5">
      <c r="G287" s="125" t="s">
        <v>27</v>
      </c>
      <c r="M287" s="26" t="s">
        <v>27</v>
      </c>
      <c r="O287" s="26"/>
    </row>
    <row r="288" spans="7:15" ht="13.5">
      <c r="G288" s="125" t="s">
        <v>27</v>
      </c>
      <c r="M288" s="26" t="s">
        <v>27</v>
      </c>
      <c r="O288" s="26"/>
    </row>
    <row r="289" spans="7:15" ht="13.5">
      <c r="G289" s="125" t="s">
        <v>27</v>
      </c>
      <c r="M289" s="26" t="s">
        <v>27</v>
      </c>
      <c r="O289" s="26"/>
    </row>
    <row r="290" spans="2:15" ht="13.5">
      <c r="B290" s="109"/>
      <c r="G290" s="125" t="s">
        <v>27</v>
      </c>
      <c r="M290" s="26" t="s">
        <v>27</v>
      </c>
      <c r="O290" s="26"/>
    </row>
    <row r="291" spans="2:15" ht="13.5">
      <c r="B291" s="109"/>
      <c r="G291" s="125" t="s">
        <v>27</v>
      </c>
      <c r="M291" s="26" t="s">
        <v>27</v>
      </c>
      <c r="O291" s="26"/>
    </row>
    <row r="292" ht="13.5">
      <c r="M292" s="26"/>
    </row>
    <row r="293" spans="2:13" ht="13.5">
      <c r="B293" s="109"/>
      <c r="M293" s="26"/>
    </row>
    <row r="294" spans="2:13" ht="13.5">
      <c r="B294" s="109"/>
      <c r="M294" s="26"/>
    </row>
    <row r="295" ht="13.5">
      <c r="M295" s="26"/>
    </row>
    <row r="296" spans="2:13" ht="13.5">
      <c r="B296" s="109"/>
      <c r="M296" s="26"/>
    </row>
    <row r="297" ht="13.5">
      <c r="M297" s="26"/>
    </row>
    <row r="298" spans="2:13" ht="13.5">
      <c r="B298" s="109"/>
      <c r="M298" s="26"/>
    </row>
    <row r="299" ht="13.5">
      <c r="M299" s="26"/>
    </row>
    <row r="300" ht="13.5">
      <c r="M300" s="26"/>
    </row>
    <row r="301" ht="13.5">
      <c r="M301" s="26"/>
    </row>
    <row r="302" spans="12:13" ht="13.5">
      <c r="L302" s="127"/>
      <c r="M302" s="26"/>
    </row>
    <row r="303" spans="2:13" ht="13.5">
      <c r="B303" s="109"/>
      <c r="M303" s="26"/>
    </row>
    <row r="304" ht="13.5">
      <c r="M304" s="26"/>
    </row>
    <row r="305" spans="2:13" ht="13.5">
      <c r="B305" s="109"/>
      <c r="M305" s="26"/>
    </row>
    <row r="306" spans="2:13" ht="13.5">
      <c r="B306" s="109"/>
      <c r="M306" s="26"/>
    </row>
    <row r="307" spans="2:13" ht="13.5">
      <c r="B307" s="109"/>
      <c r="H307" s="128"/>
      <c r="I307" s="129"/>
      <c r="J307" s="128"/>
      <c r="K307" s="128"/>
      <c r="M307" s="26"/>
    </row>
    <row r="308" spans="2:13" ht="13.5">
      <c r="B308" s="109"/>
      <c r="M308" s="26"/>
    </row>
    <row r="309" ht="13.5">
      <c r="M309" s="26"/>
    </row>
    <row r="310" spans="2:13" ht="13.5">
      <c r="B310" s="109"/>
      <c r="M310" s="26"/>
    </row>
    <row r="311" ht="13.5">
      <c r="M311" s="26"/>
    </row>
    <row r="312" spans="2:13" ht="13.5">
      <c r="B312" s="109"/>
      <c r="M312" s="26"/>
    </row>
    <row r="313" spans="2:13" ht="13.5">
      <c r="B313" s="109"/>
      <c r="G313" s="125" t="s">
        <v>27</v>
      </c>
      <c r="M313" s="26" t="s">
        <v>27</v>
      </c>
    </row>
    <row r="314" spans="2:13" ht="13.5">
      <c r="B314" s="109"/>
      <c r="G314" s="125" t="s">
        <v>27</v>
      </c>
      <c r="M314" s="26" t="s">
        <v>27</v>
      </c>
    </row>
    <row r="315" spans="2:13" ht="13.5">
      <c r="B315" s="109"/>
      <c r="G315" s="125" t="s">
        <v>27</v>
      </c>
      <c r="M315" s="26" t="s">
        <v>27</v>
      </c>
    </row>
    <row r="316" spans="7:13" ht="13.5">
      <c r="G316" s="125" t="s">
        <v>27</v>
      </c>
      <c r="M316" s="26" t="s">
        <v>27</v>
      </c>
    </row>
    <row r="317" spans="7:13" ht="13.5">
      <c r="G317" s="125" t="s">
        <v>27</v>
      </c>
      <c r="M317" s="26" t="s">
        <v>27</v>
      </c>
    </row>
    <row r="318" spans="2:13" ht="13.5">
      <c r="B318" s="109"/>
      <c r="G318" s="125" t="s">
        <v>27</v>
      </c>
      <c r="M318" s="26" t="s">
        <v>27</v>
      </c>
    </row>
    <row r="319" spans="7:13" ht="13.5">
      <c r="G319" s="125" t="s">
        <v>27</v>
      </c>
      <c r="M319" s="26" t="s">
        <v>27</v>
      </c>
    </row>
    <row r="320" spans="7:13" ht="13.5">
      <c r="G320" s="125" t="s">
        <v>27</v>
      </c>
      <c r="M320" s="26" t="s">
        <v>27</v>
      </c>
    </row>
    <row r="321" spans="7:13" ht="13.5">
      <c r="G321" s="125" t="s">
        <v>27</v>
      </c>
      <c r="L321" s="127"/>
      <c r="M321" s="26" t="s">
        <v>27</v>
      </c>
    </row>
    <row r="322" spans="7:13" ht="13.5">
      <c r="G322" s="125" t="s">
        <v>27</v>
      </c>
      <c r="L322" s="127"/>
      <c r="M322" s="26" t="s">
        <v>27</v>
      </c>
    </row>
    <row r="323" spans="7:13" ht="13.5">
      <c r="G323" s="125" t="s">
        <v>27</v>
      </c>
      <c r="L323" s="127"/>
      <c r="M323" s="26" t="s">
        <v>27</v>
      </c>
    </row>
    <row r="324" spans="7:13" ht="13.5">
      <c r="G324" s="125" t="s">
        <v>27</v>
      </c>
      <c r="L324" s="127"/>
      <c r="M324" s="26" t="s">
        <v>27</v>
      </c>
    </row>
    <row r="325" spans="7:13" ht="13.5">
      <c r="G325" s="125" t="s">
        <v>27</v>
      </c>
      <c r="L325" s="127"/>
      <c r="M325" s="26" t="s">
        <v>27</v>
      </c>
    </row>
    <row r="326" spans="7:13" ht="13.5">
      <c r="G326" s="125" t="s">
        <v>27</v>
      </c>
      <c r="M326" s="26" t="s">
        <v>27</v>
      </c>
    </row>
    <row r="327" spans="7:13" ht="13.5">
      <c r="G327" s="125" t="s">
        <v>27</v>
      </c>
      <c r="M327" s="26" t="s">
        <v>27</v>
      </c>
    </row>
    <row r="328" spans="7:13" ht="13.5">
      <c r="G328" s="125" t="s">
        <v>27</v>
      </c>
      <c r="M328" s="26" t="s">
        <v>27</v>
      </c>
    </row>
    <row r="329" spans="7:13" ht="13.5">
      <c r="G329" s="125" t="s">
        <v>27</v>
      </c>
      <c r="M329" s="26" t="s">
        <v>27</v>
      </c>
    </row>
    <row r="330" spans="7:13" ht="13.5">
      <c r="G330" s="125" t="s">
        <v>27</v>
      </c>
      <c r="M330" s="26" t="s">
        <v>27</v>
      </c>
    </row>
    <row r="331" spans="12:15" ht="13.5">
      <c r="L331" s="127"/>
      <c r="M331" s="26"/>
      <c r="O331" s="26"/>
    </row>
    <row r="332" spans="12:15" ht="13.5">
      <c r="L332" s="127"/>
      <c r="M332" s="26"/>
      <c r="O332" s="26"/>
    </row>
    <row r="333" spans="2:15" ht="13.5">
      <c r="B333" s="109"/>
      <c r="L333" s="127"/>
      <c r="M333" s="26"/>
      <c r="O333" s="26"/>
    </row>
    <row r="334" spans="12:15" ht="13.5">
      <c r="L334" s="127"/>
      <c r="M334" s="26"/>
      <c r="O334" s="26"/>
    </row>
    <row r="335" spans="2:15" ht="13.5">
      <c r="B335" s="109"/>
      <c r="L335" s="127"/>
      <c r="M335" s="26"/>
      <c r="O335" s="26"/>
    </row>
    <row r="336" spans="2:15" ht="13.5">
      <c r="B336" s="109"/>
      <c r="L336" s="127"/>
      <c r="M336" s="26"/>
      <c r="O336" s="26"/>
    </row>
    <row r="337" spans="2:15" ht="13.5">
      <c r="B337" s="109"/>
      <c r="H337" s="128"/>
      <c r="I337" s="129"/>
      <c r="J337" s="128"/>
      <c r="K337" s="128"/>
      <c r="L337" s="127"/>
      <c r="M337" s="26"/>
      <c r="O337" s="26"/>
    </row>
    <row r="338" spans="2:15" ht="13.5">
      <c r="B338" s="109"/>
      <c r="L338" s="127"/>
      <c r="M338" s="26"/>
      <c r="O338" s="26"/>
    </row>
    <row r="339" spans="12:15" ht="13.5">
      <c r="L339" s="127"/>
      <c r="M339" s="26"/>
      <c r="O339" s="26"/>
    </row>
    <row r="340" spans="2:15" ht="13.5">
      <c r="B340" s="109"/>
      <c r="L340" s="127"/>
      <c r="M340" s="26"/>
      <c r="O340" s="26"/>
    </row>
    <row r="341" spans="12:15" ht="13.5">
      <c r="L341" s="127"/>
      <c r="M341" s="26"/>
      <c r="O341" s="26"/>
    </row>
    <row r="342" spans="2:15" ht="13.5">
      <c r="B342" s="109"/>
      <c r="L342" s="127"/>
      <c r="M342" s="26"/>
      <c r="O342" s="26"/>
    </row>
    <row r="343" spans="2:15" ht="13.5">
      <c r="B343" s="109"/>
      <c r="G343" s="125" t="s">
        <v>27</v>
      </c>
      <c r="L343" s="127"/>
      <c r="M343" s="26" t="s">
        <v>27</v>
      </c>
      <c r="O343" s="26"/>
    </row>
    <row r="344" spans="2:15" ht="13.5">
      <c r="B344" s="109"/>
      <c r="G344" s="125" t="s">
        <v>27</v>
      </c>
      <c r="L344" s="127"/>
      <c r="M344" s="26" t="s">
        <v>27</v>
      </c>
      <c r="O344" s="26"/>
    </row>
    <row r="345" spans="2:15" ht="13.5">
      <c r="B345" s="109"/>
      <c r="G345" s="125" t="s">
        <v>27</v>
      </c>
      <c r="L345" s="127"/>
      <c r="M345" s="26" t="s">
        <v>27</v>
      </c>
      <c r="O345" s="26"/>
    </row>
    <row r="346" spans="7:15" ht="13.5">
      <c r="G346" s="125" t="s">
        <v>27</v>
      </c>
      <c r="L346" s="127"/>
      <c r="M346" s="26" t="s">
        <v>27</v>
      </c>
      <c r="O346" s="26"/>
    </row>
    <row r="347" spans="7:15" ht="13.5">
      <c r="G347" s="125" t="s">
        <v>27</v>
      </c>
      <c r="L347" s="127"/>
      <c r="M347" s="26" t="s">
        <v>27</v>
      </c>
      <c r="O347" s="26"/>
    </row>
    <row r="348" spans="2:15" ht="13.5">
      <c r="B348" s="109"/>
      <c r="G348" s="125" t="s">
        <v>27</v>
      </c>
      <c r="L348" s="127"/>
      <c r="M348" s="26" t="s">
        <v>27</v>
      </c>
      <c r="O348" s="26"/>
    </row>
    <row r="349" spans="7:15" ht="13.5">
      <c r="G349" s="125" t="s">
        <v>27</v>
      </c>
      <c r="L349" s="127"/>
      <c r="M349" s="26" t="s">
        <v>27</v>
      </c>
      <c r="O349" s="26"/>
    </row>
    <row r="350" spans="7:15" ht="13.5">
      <c r="G350" s="125" t="s">
        <v>27</v>
      </c>
      <c r="L350" s="127"/>
      <c r="M350" s="26" t="s">
        <v>27</v>
      </c>
      <c r="O350" s="26"/>
    </row>
    <row r="351" spans="7:15" ht="13.5">
      <c r="G351" s="125" t="s">
        <v>27</v>
      </c>
      <c r="L351" s="127"/>
      <c r="M351" s="26" t="s">
        <v>27</v>
      </c>
      <c r="O351" s="26"/>
    </row>
    <row r="352" spans="7:15" ht="13.5">
      <c r="G352" s="125" t="s">
        <v>27</v>
      </c>
      <c r="L352" s="127"/>
      <c r="M352" s="26" t="s">
        <v>27</v>
      </c>
      <c r="O352" s="26"/>
    </row>
    <row r="353" spans="7:15" ht="13.5">
      <c r="G353" s="125" t="s">
        <v>27</v>
      </c>
      <c r="L353" s="127"/>
      <c r="M353" s="26" t="s">
        <v>27</v>
      </c>
      <c r="O353" s="26"/>
    </row>
    <row r="354" spans="7:15" ht="13.5">
      <c r="G354" s="125" t="s">
        <v>27</v>
      </c>
      <c r="L354" s="127"/>
      <c r="M354" s="26" t="s">
        <v>27</v>
      </c>
      <c r="O354" s="26"/>
    </row>
    <row r="355" spans="7:15" ht="13.5">
      <c r="G355" s="125" t="s">
        <v>27</v>
      </c>
      <c r="L355" s="127"/>
      <c r="M355" s="26" t="s">
        <v>27</v>
      </c>
      <c r="O355" s="26"/>
    </row>
    <row r="356" spans="7:15" ht="13.5">
      <c r="G356" s="125" t="s">
        <v>27</v>
      </c>
      <c r="L356" s="127"/>
      <c r="M356" s="26" t="s">
        <v>27</v>
      </c>
      <c r="O356" s="26"/>
    </row>
    <row r="357" spans="7:15" ht="13.5">
      <c r="G357" s="125" t="s">
        <v>27</v>
      </c>
      <c r="L357" s="127"/>
      <c r="M357" s="26" t="s">
        <v>27</v>
      </c>
      <c r="O357" s="26"/>
    </row>
    <row r="358" spans="7:15" ht="13.5">
      <c r="G358" s="125" t="s">
        <v>27</v>
      </c>
      <c r="L358" s="127"/>
      <c r="M358" s="26" t="s">
        <v>27</v>
      </c>
      <c r="O358" s="26"/>
    </row>
    <row r="359" spans="7:15" ht="13.5">
      <c r="G359" s="125" t="s">
        <v>27</v>
      </c>
      <c r="L359" s="127"/>
      <c r="M359" s="26" t="s">
        <v>27</v>
      </c>
      <c r="O359" s="26"/>
    </row>
    <row r="360" spans="7:15" ht="13.5">
      <c r="G360" s="125" t="s">
        <v>27</v>
      </c>
      <c r="L360" s="127"/>
      <c r="M360" s="26" t="s">
        <v>27</v>
      </c>
      <c r="O360" s="26"/>
    </row>
    <row r="361" spans="13:15" ht="13.5">
      <c r="M361" s="26" t="s">
        <v>27</v>
      </c>
      <c r="O361" s="26"/>
    </row>
    <row r="362" spans="13:15" ht="13.5">
      <c r="M362" s="26" t="s">
        <v>27</v>
      </c>
      <c r="O362" s="26"/>
    </row>
    <row r="363" spans="2:15" ht="13.5">
      <c r="B363" s="109"/>
      <c r="M363" s="26" t="s">
        <v>27</v>
      </c>
      <c r="O363" s="26"/>
    </row>
    <row r="364" spans="13:15" ht="13.5">
      <c r="M364" s="26" t="s">
        <v>27</v>
      </c>
      <c r="O364" s="26"/>
    </row>
    <row r="365" spans="2:15" ht="13.5">
      <c r="B365" s="109"/>
      <c r="M365" s="26" t="s">
        <v>27</v>
      </c>
      <c r="O365" s="26"/>
    </row>
    <row r="366" spans="2:15" ht="13.5">
      <c r="B366" s="109"/>
      <c r="M366" s="26" t="s">
        <v>27</v>
      </c>
      <c r="O366" s="26"/>
    </row>
    <row r="367" spans="2:15" ht="13.5">
      <c r="B367" s="109"/>
      <c r="H367" s="128"/>
      <c r="I367" s="129"/>
      <c r="J367" s="128"/>
      <c r="K367" s="128"/>
      <c r="M367" s="26" t="s">
        <v>27</v>
      </c>
      <c r="O367" s="26"/>
    </row>
    <row r="368" spans="2:15" ht="13.5">
      <c r="B368" s="109"/>
      <c r="M368" s="26" t="s">
        <v>27</v>
      </c>
      <c r="O368" s="26"/>
    </row>
    <row r="369" spans="13:15" ht="13.5">
      <c r="M369" s="26" t="s">
        <v>27</v>
      </c>
      <c r="O369" s="26"/>
    </row>
    <row r="370" spans="2:15" ht="13.5">
      <c r="B370" s="109"/>
      <c r="M370" s="26" t="s">
        <v>27</v>
      </c>
      <c r="O370" s="26"/>
    </row>
    <row r="371" spans="13:15" ht="13.5">
      <c r="M371" s="26" t="s">
        <v>27</v>
      </c>
      <c r="O371" s="26"/>
    </row>
    <row r="372" spans="2:15" ht="13.5">
      <c r="B372" s="109"/>
      <c r="M372" s="26" t="s">
        <v>27</v>
      </c>
      <c r="O372" s="26"/>
    </row>
    <row r="373" spans="2:15" ht="13.5">
      <c r="B373" s="109"/>
      <c r="G373" s="125" t="s">
        <v>27</v>
      </c>
      <c r="M373" s="26" t="s">
        <v>27</v>
      </c>
      <c r="O373" s="26"/>
    </row>
    <row r="374" spans="2:15" ht="13.5">
      <c r="B374" s="109"/>
      <c r="G374" s="125" t="s">
        <v>27</v>
      </c>
      <c r="M374" s="26" t="s">
        <v>27</v>
      </c>
      <c r="O374" s="26"/>
    </row>
    <row r="375" spans="2:15" ht="13.5">
      <c r="B375" s="109"/>
      <c r="G375" s="125" t="s">
        <v>27</v>
      </c>
      <c r="M375" s="26" t="s">
        <v>27</v>
      </c>
      <c r="O375" s="26"/>
    </row>
    <row r="376" spans="7:15" ht="13.5">
      <c r="G376" s="125" t="s">
        <v>27</v>
      </c>
      <c r="M376" s="26" t="s">
        <v>27</v>
      </c>
      <c r="O376" s="26"/>
    </row>
    <row r="377" spans="7:15" ht="13.5">
      <c r="G377" s="125" t="s">
        <v>27</v>
      </c>
      <c r="M377" s="26" t="s">
        <v>27</v>
      </c>
      <c r="O377" s="26"/>
    </row>
    <row r="378" spans="2:15" ht="13.5">
      <c r="B378" s="109"/>
      <c r="G378" s="125" t="s">
        <v>27</v>
      </c>
      <c r="M378" s="26" t="s">
        <v>27</v>
      </c>
      <c r="O378" s="26"/>
    </row>
    <row r="379" spans="7:15" ht="13.5">
      <c r="G379" s="125" t="s">
        <v>27</v>
      </c>
      <c r="M379" s="26" t="s">
        <v>27</v>
      </c>
      <c r="O379" s="26"/>
    </row>
    <row r="380" spans="7:15" ht="13.5">
      <c r="G380" s="125" t="s">
        <v>27</v>
      </c>
      <c r="M380" s="26" t="s">
        <v>27</v>
      </c>
      <c r="O380" s="26"/>
    </row>
    <row r="381" spans="7:15" ht="13.5">
      <c r="G381" s="125" t="s">
        <v>27</v>
      </c>
      <c r="M381" s="26" t="s">
        <v>27</v>
      </c>
      <c r="O381" s="26"/>
    </row>
    <row r="382" spans="7:15" ht="13.5">
      <c r="G382" s="125" t="s">
        <v>27</v>
      </c>
      <c r="M382" s="26" t="s">
        <v>27</v>
      </c>
      <c r="O382" s="26"/>
    </row>
    <row r="383" spans="7:15" ht="13.5">
      <c r="G383" s="125" t="s">
        <v>27</v>
      </c>
      <c r="M383" s="26" t="s">
        <v>27</v>
      </c>
      <c r="O383" s="26"/>
    </row>
    <row r="384" spans="7:15" ht="13.5">
      <c r="G384" s="125" t="s">
        <v>27</v>
      </c>
      <c r="M384" s="26" t="s">
        <v>27</v>
      </c>
      <c r="O384" s="26"/>
    </row>
    <row r="385" spans="7:15" ht="13.5">
      <c r="G385" s="125" t="s">
        <v>27</v>
      </c>
      <c r="M385" s="26" t="s">
        <v>27</v>
      </c>
      <c r="O385" s="26"/>
    </row>
    <row r="386" spans="7:15" ht="13.5">
      <c r="G386" s="125" t="s">
        <v>27</v>
      </c>
      <c r="M386" s="26" t="s">
        <v>27</v>
      </c>
      <c r="O386" s="26"/>
    </row>
    <row r="387" spans="7:15" ht="13.5">
      <c r="G387" s="125" t="s">
        <v>27</v>
      </c>
      <c r="M387" s="26" t="s">
        <v>27</v>
      </c>
      <c r="O387" s="26"/>
    </row>
    <row r="388" spans="7:15" ht="13.5">
      <c r="G388" s="125" t="s">
        <v>27</v>
      </c>
      <c r="M388" s="26" t="s">
        <v>27</v>
      </c>
      <c r="O388" s="26"/>
    </row>
    <row r="389" spans="7:15" ht="13.5">
      <c r="G389" s="125" t="s">
        <v>27</v>
      </c>
      <c r="M389" s="26" t="s">
        <v>27</v>
      </c>
      <c r="O389" s="26"/>
    </row>
    <row r="390" spans="7:15" ht="13.5">
      <c r="G390" s="125" t="s">
        <v>27</v>
      </c>
      <c r="M390" s="26" t="s">
        <v>27</v>
      </c>
      <c r="O390" s="26"/>
    </row>
    <row r="391" ht="13.5">
      <c r="O391" s="26"/>
    </row>
  </sheetData>
  <sheetProtection/>
  <conditionalFormatting sqref="A2:B100 O2:O91">
    <cfRule type="cellIs" priority="4" dxfId="1" operator="equal" stopIfTrue="1">
      <formula>"エラー"</formula>
    </cfRule>
  </conditionalFormatting>
  <conditionalFormatting sqref="O1 T1">
    <cfRule type="cellIs" priority="5" dxfId="3" operator="equal" stopIfTrue="1">
      <formula>"どこかに重複データがあります。A列の「エラー」をご確認の上、一覧表を訂正して下さい。"</formula>
    </cfRule>
  </conditionalFormatting>
  <conditionalFormatting sqref="U1">
    <cfRule type="expression" priority="2" dxfId="4" stopIfTrue="1">
      <formula>T1=""</formula>
    </cfRule>
  </conditionalFormatting>
  <printOptions/>
  <pageMargins left="0.75" right="0.75" top="1" bottom="1" header="0.512" footer="0.512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B1:Z2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5.625" style="37" customWidth="1"/>
    <col min="2" max="2" width="8.625" style="37" customWidth="1"/>
    <col min="3" max="3" width="5.25390625" style="37" customWidth="1"/>
    <col min="4" max="4" width="11.50390625" style="37" customWidth="1"/>
    <col min="5" max="5" width="2.875" style="37" customWidth="1"/>
    <col min="6" max="6" width="4.75390625" style="37" customWidth="1"/>
    <col min="7" max="7" width="8.625" style="38" customWidth="1"/>
    <col min="8" max="8" width="11.50390625" style="37" customWidth="1"/>
    <col min="9" max="9" width="7.625" style="39" customWidth="1"/>
    <col min="10" max="10" width="5.25390625" style="37" bestFit="1" customWidth="1"/>
    <col min="11" max="11" width="3.375" style="37" customWidth="1"/>
    <col min="12" max="12" width="12.375" style="37" customWidth="1"/>
    <col min="13" max="13" width="7.625" style="40" customWidth="1"/>
    <col min="14" max="14" width="8.25390625" style="41" customWidth="1"/>
    <col min="15" max="15" width="12.375" style="37" customWidth="1"/>
    <col min="16" max="16" width="7.625" style="40" customWidth="1"/>
    <col min="17" max="17" width="8.25390625" style="41" customWidth="1"/>
    <col min="18" max="18" width="5.375" style="37" customWidth="1"/>
    <col min="19" max="19" width="7.625" style="40" customWidth="1"/>
    <col min="20" max="20" width="9.00390625" style="41" customWidth="1"/>
    <col min="21" max="21" width="13.625" style="37" customWidth="1"/>
    <col min="22" max="22" width="3.625" style="37" customWidth="1"/>
    <col min="23" max="23" width="5.625" style="37" customWidth="1"/>
    <col min="24" max="26" width="11.625" style="37" customWidth="1"/>
    <col min="27" max="16384" width="9.00390625" style="37" customWidth="1"/>
  </cols>
  <sheetData>
    <row r="1" spans="2:26" s="32" customFormat="1" ht="30" customHeight="1">
      <c r="B1" s="32" t="s">
        <v>31</v>
      </c>
      <c r="C1" s="32" t="s">
        <v>17</v>
      </c>
      <c r="D1" s="32" t="s">
        <v>41</v>
      </c>
      <c r="E1" s="32" t="s">
        <v>45</v>
      </c>
      <c r="F1" s="32" t="s">
        <v>5</v>
      </c>
      <c r="G1" s="33" t="s">
        <v>40</v>
      </c>
      <c r="H1" s="32" t="s">
        <v>9</v>
      </c>
      <c r="I1" s="34" t="s">
        <v>39</v>
      </c>
      <c r="J1" s="32" t="s">
        <v>16</v>
      </c>
      <c r="K1" s="32" t="s">
        <v>19</v>
      </c>
      <c r="L1" s="32" t="s">
        <v>43</v>
      </c>
      <c r="M1" s="35" t="s">
        <v>36</v>
      </c>
      <c r="N1" s="36" t="s">
        <v>10</v>
      </c>
      <c r="O1" s="32" t="s">
        <v>44</v>
      </c>
      <c r="P1" s="35" t="s">
        <v>36</v>
      </c>
      <c r="Q1" s="36" t="s">
        <v>10</v>
      </c>
      <c r="R1" s="32" t="s">
        <v>4</v>
      </c>
      <c r="S1" s="35" t="s">
        <v>36</v>
      </c>
      <c r="T1" s="36" t="s">
        <v>10</v>
      </c>
      <c r="U1" s="32" t="s">
        <v>42</v>
      </c>
      <c r="W1" s="32" t="s">
        <v>46</v>
      </c>
      <c r="X1" s="32" t="s">
        <v>29</v>
      </c>
      <c r="Y1" s="32" t="s">
        <v>30</v>
      </c>
      <c r="Z1" s="32" t="s">
        <v>9</v>
      </c>
    </row>
    <row r="2" spans="5:20" ht="13.5">
      <c r="E2" s="37" t="s">
        <v>27</v>
      </c>
      <c r="G2" s="38" t="s">
        <v>161</v>
      </c>
      <c r="H2" s="37">
        <v>0</v>
      </c>
      <c r="I2" s="39" t="s">
        <v>161</v>
      </c>
      <c r="J2" s="37" t="s">
        <v>161</v>
      </c>
      <c r="K2" s="37" t="s">
        <v>159</v>
      </c>
      <c r="S2" s="40" t="s">
        <v>27</v>
      </c>
      <c r="T2" s="41" t="s">
        <v>27</v>
      </c>
    </row>
  </sheetData>
  <sheetProtection sheet="1" objects="1" scenarios="1"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82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829" sqref="F829"/>
    </sheetView>
  </sheetViews>
  <sheetFormatPr defaultColWidth="9.00390625" defaultRowHeight="13.5"/>
  <cols>
    <col min="1" max="16384" width="9.00390625" style="4" customWidth="1"/>
  </cols>
  <sheetData>
    <row r="1" spans="1:6" ht="13.5">
      <c r="A1" s="5" t="s">
        <v>32</v>
      </c>
      <c r="B1" s="5" t="s">
        <v>33</v>
      </c>
      <c r="C1" s="5" t="s">
        <v>34</v>
      </c>
      <c r="D1" s="5" t="s">
        <v>35</v>
      </c>
      <c r="E1" s="4" t="s">
        <v>37</v>
      </c>
      <c r="F1" s="4" t="s">
        <v>38</v>
      </c>
    </row>
    <row r="2" spans="1:5" ht="13.5">
      <c r="A2" s="5"/>
      <c r="B2" s="5"/>
      <c r="C2" s="5"/>
      <c r="D2" s="5"/>
      <c r="E2" s="9"/>
    </row>
    <row r="3" spans="1:5" ht="13.5">
      <c r="A3" s="5"/>
      <c r="B3" s="5"/>
      <c r="C3" s="5"/>
      <c r="D3" s="5"/>
      <c r="E3" s="9"/>
    </row>
    <row r="4" spans="1:5" ht="13.5">
      <c r="A4" s="5"/>
      <c r="B4" s="5"/>
      <c r="C4" s="5"/>
      <c r="D4" s="5"/>
      <c r="E4" s="9"/>
    </row>
    <row r="5" spans="1:5" ht="13.5">
      <c r="A5" s="5"/>
      <c r="B5" s="5"/>
      <c r="C5" s="5"/>
      <c r="D5" s="5"/>
      <c r="E5" s="9"/>
    </row>
    <row r="6" spans="1:5" ht="13.5">
      <c r="A6" s="5"/>
      <c r="B6" s="5"/>
      <c r="C6" s="5"/>
      <c r="D6" s="5"/>
      <c r="E6" s="9"/>
    </row>
    <row r="7" spans="1:5" ht="13.5">
      <c r="A7" s="5"/>
      <c r="B7" s="5"/>
      <c r="C7" s="5"/>
      <c r="D7" s="5"/>
      <c r="E7" s="9"/>
    </row>
    <row r="8" spans="1:5" ht="13.5">
      <c r="A8" s="5"/>
      <c r="B8" s="5"/>
      <c r="C8" s="5"/>
      <c r="D8" s="5"/>
      <c r="E8" s="9"/>
    </row>
    <row r="9" spans="1:5" ht="13.5">
      <c r="A9" s="5"/>
      <c r="B9" s="5"/>
      <c r="C9" s="5"/>
      <c r="D9" s="5"/>
      <c r="E9" s="9"/>
    </row>
    <row r="10" spans="1:5" ht="13.5">
      <c r="A10" s="5"/>
      <c r="B10" s="5"/>
      <c r="C10" s="5"/>
      <c r="D10" s="5"/>
      <c r="E10" s="9"/>
    </row>
    <row r="11" spans="1:5" ht="13.5">
      <c r="A11" s="5"/>
      <c r="B11" s="5"/>
      <c r="C11" s="5"/>
      <c r="D11" s="5"/>
      <c r="E11" s="9"/>
    </row>
    <row r="12" spans="1:5" ht="13.5">
      <c r="A12" s="5"/>
      <c r="B12" s="5"/>
      <c r="C12" s="5"/>
      <c r="D12" s="5"/>
      <c r="E12" s="9"/>
    </row>
    <row r="13" spans="1:5" ht="13.5">
      <c r="A13" s="5"/>
      <c r="B13" s="5"/>
      <c r="C13" s="5"/>
      <c r="D13" s="5"/>
      <c r="E13" s="9"/>
    </row>
    <row r="14" spans="1:5" ht="13.5">
      <c r="A14" s="5"/>
      <c r="B14" s="5"/>
      <c r="C14" s="5"/>
      <c r="D14" s="5"/>
      <c r="E14" s="9"/>
    </row>
    <row r="15" spans="1:5" ht="13.5">
      <c r="A15" s="5"/>
      <c r="B15" s="5"/>
      <c r="C15" s="5"/>
      <c r="D15" s="5"/>
      <c r="E15" s="9"/>
    </row>
    <row r="16" spans="1:5" ht="13.5">
      <c r="A16" s="5"/>
      <c r="B16" s="5"/>
      <c r="C16" s="5"/>
      <c r="D16" s="5"/>
      <c r="E16" s="9"/>
    </row>
    <row r="17" spans="1:5" ht="13.5">
      <c r="A17" s="5"/>
      <c r="B17" s="5"/>
      <c r="C17" s="5"/>
      <c r="D17" s="5"/>
      <c r="E17" s="9"/>
    </row>
    <row r="18" spans="1:5" ht="13.5">
      <c r="A18" s="5"/>
      <c r="B18" s="5"/>
      <c r="C18" s="5"/>
      <c r="D18" s="5"/>
      <c r="E18" s="9"/>
    </row>
    <row r="19" spans="1:5" ht="13.5">
      <c r="A19" s="5"/>
      <c r="B19" s="5"/>
      <c r="C19" s="5"/>
      <c r="D19" s="5"/>
      <c r="E19" s="9"/>
    </row>
    <row r="20" spans="1:5" ht="13.5">
      <c r="A20" s="5"/>
      <c r="B20" s="5"/>
      <c r="C20" s="5"/>
      <c r="D20" s="5"/>
      <c r="E20" s="9"/>
    </row>
    <row r="21" spans="1:5" ht="13.5">
      <c r="A21" s="5"/>
      <c r="B21" s="5"/>
      <c r="C21" s="5"/>
      <c r="D21" s="5"/>
      <c r="E21" s="9"/>
    </row>
    <row r="22" spans="1:5" ht="13.5">
      <c r="A22" s="5"/>
      <c r="B22" s="5"/>
      <c r="C22" s="5"/>
      <c r="D22" s="5"/>
      <c r="E22" s="9"/>
    </row>
    <row r="23" spans="1:5" ht="13.5">
      <c r="A23" s="5"/>
      <c r="B23" s="5"/>
      <c r="C23" s="5"/>
      <c r="D23" s="5"/>
      <c r="E23" s="9"/>
    </row>
    <row r="24" spans="1:5" ht="13.5">
      <c r="A24" s="5"/>
      <c r="B24" s="5"/>
      <c r="C24" s="5"/>
      <c r="D24" s="5"/>
      <c r="E24" s="9"/>
    </row>
    <row r="25" spans="1:5" ht="13.5">
      <c r="A25" s="5"/>
      <c r="B25" s="5"/>
      <c r="C25" s="5"/>
      <c r="D25" s="5"/>
      <c r="E25" s="9"/>
    </row>
    <row r="26" spans="1:5" ht="13.5">
      <c r="A26" s="5"/>
      <c r="B26" s="5"/>
      <c r="C26" s="5"/>
      <c r="D26" s="5"/>
      <c r="E26" s="9"/>
    </row>
    <row r="27" spans="1:5" ht="13.5">
      <c r="A27" s="5"/>
      <c r="B27" s="5"/>
      <c r="C27" s="5"/>
      <c r="D27" s="5"/>
      <c r="E27" s="9"/>
    </row>
    <row r="28" spans="1:5" ht="13.5">
      <c r="A28" s="5"/>
      <c r="B28" s="5"/>
      <c r="C28" s="5"/>
      <c r="D28" s="5"/>
      <c r="E28" s="9"/>
    </row>
    <row r="29" spans="1:5" ht="13.5">
      <c r="A29" s="5"/>
      <c r="B29" s="5"/>
      <c r="C29" s="5"/>
      <c r="D29" s="5"/>
      <c r="E29" s="9"/>
    </row>
    <row r="30" spans="1:5" ht="13.5">
      <c r="A30" s="5"/>
      <c r="B30" s="5"/>
      <c r="C30" s="5"/>
      <c r="D30" s="5"/>
      <c r="E30" s="9"/>
    </row>
    <row r="31" spans="1:5" ht="13.5">
      <c r="A31" s="5"/>
      <c r="B31" s="5"/>
      <c r="C31" s="5"/>
      <c r="D31" s="5"/>
      <c r="E31" s="9"/>
    </row>
    <row r="32" spans="1:5" ht="13.5">
      <c r="A32" s="5"/>
      <c r="B32" s="5"/>
      <c r="C32" s="5"/>
      <c r="D32" s="5"/>
      <c r="E32" s="9"/>
    </row>
    <row r="33" spans="1:5" ht="13.5">
      <c r="A33" s="5"/>
      <c r="B33" s="5"/>
      <c r="C33" s="5"/>
      <c r="D33" s="5"/>
      <c r="E33" s="9"/>
    </row>
    <row r="34" spans="1:5" ht="13.5">
      <c r="A34" s="5"/>
      <c r="B34" s="5"/>
      <c r="C34" s="5"/>
      <c r="D34" s="5"/>
      <c r="E34" s="9"/>
    </row>
    <row r="35" spans="1:5" ht="13.5">
      <c r="A35" s="5"/>
      <c r="B35" s="5"/>
      <c r="C35" s="5"/>
      <c r="D35" s="5"/>
      <c r="E35" s="9"/>
    </row>
    <row r="36" spans="1:5" ht="13.5">
      <c r="A36" s="5"/>
      <c r="B36" s="5"/>
      <c r="C36" s="5"/>
      <c r="D36" s="5"/>
      <c r="E36" s="9"/>
    </row>
    <row r="37" spans="1:5" ht="13.5">
      <c r="A37" s="5"/>
      <c r="B37" s="5"/>
      <c r="C37" s="5"/>
      <c r="D37" s="5"/>
      <c r="E37" s="9"/>
    </row>
    <row r="38" spans="1:5" ht="13.5">
      <c r="A38" s="5"/>
      <c r="B38" s="5"/>
      <c r="C38" s="5"/>
      <c r="D38" s="5"/>
      <c r="E38" s="9"/>
    </row>
    <row r="39" spans="1:5" ht="13.5">
      <c r="A39" s="5"/>
      <c r="B39" s="5"/>
      <c r="C39" s="5"/>
      <c r="D39" s="5"/>
      <c r="E39" s="9"/>
    </row>
    <row r="40" spans="1:5" ht="13.5">
      <c r="A40" s="5"/>
      <c r="B40" s="5"/>
      <c r="C40" s="5"/>
      <c r="D40" s="5"/>
      <c r="E40" s="9"/>
    </row>
    <row r="41" spans="1:5" ht="13.5">
      <c r="A41" s="5"/>
      <c r="B41" s="5"/>
      <c r="C41" s="5"/>
      <c r="D41" s="5"/>
      <c r="E41" s="9"/>
    </row>
    <row r="42" spans="1:5" ht="13.5">
      <c r="A42" s="5"/>
      <c r="B42" s="5"/>
      <c r="C42" s="5"/>
      <c r="D42" s="5"/>
      <c r="E42" s="9"/>
    </row>
    <row r="43" spans="1:5" ht="13.5">
      <c r="A43" s="5"/>
      <c r="B43" s="5"/>
      <c r="C43" s="5"/>
      <c r="D43" s="5"/>
      <c r="E43" s="9"/>
    </row>
    <row r="44" spans="1:5" ht="13.5">
      <c r="A44" s="5"/>
      <c r="B44" s="5"/>
      <c r="C44" s="5"/>
      <c r="D44" s="5"/>
      <c r="E44" s="9"/>
    </row>
    <row r="45" spans="1:5" ht="13.5">
      <c r="A45" s="5"/>
      <c r="B45" s="5"/>
      <c r="C45" s="5"/>
      <c r="D45" s="5"/>
      <c r="E45" s="9"/>
    </row>
    <row r="46" spans="1:5" ht="13.5">
      <c r="A46" s="5"/>
      <c r="B46" s="5"/>
      <c r="C46" s="5"/>
      <c r="D46" s="5"/>
      <c r="E46" s="9"/>
    </row>
    <row r="47" spans="1:5" ht="13.5">
      <c r="A47" s="5"/>
      <c r="B47" s="5"/>
      <c r="C47" s="5"/>
      <c r="D47" s="5"/>
      <c r="E47" s="9"/>
    </row>
    <row r="48" spans="1:5" ht="13.5">
      <c r="A48" s="5"/>
      <c r="B48" s="5"/>
      <c r="C48" s="5"/>
      <c r="D48" s="5"/>
      <c r="E48" s="9"/>
    </row>
    <row r="49" spans="1:5" ht="13.5">
      <c r="A49" s="5"/>
      <c r="B49" s="5"/>
      <c r="C49" s="5"/>
      <c r="D49" s="5"/>
      <c r="E49" s="9"/>
    </row>
    <row r="50" spans="1:5" ht="13.5">
      <c r="A50" s="5"/>
      <c r="B50" s="5"/>
      <c r="C50" s="5"/>
      <c r="D50" s="5"/>
      <c r="E50" s="9"/>
    </row>
    <row r="51" spans="1:5" ht="13.5">
      <c r="A51" s="5"/>
      <c r="B51" s="5"/>
      <c r="C51" s="5"/>
      <c r="D51" s="5"/>
      <c r="E51" s="9"/>
    </row>
    <row r="52" spans="1:5" ht="13.5">
      <c r="A52" s="5"/>
      <c r="B52" s="5"/>
      <c r="C52" s="5"/>
      <c r="D52" s="5"/>
      <c r="E52" s="9"/>
    </row>
    <row r="53" spans="1:5" ht="13.5">
      <c r="A53" s="5"/>
      <c r="B53" s="5"/>
      <c r="C53" s="5"/>
      <c r="D53" s="5"/>
      <c r="E53" s="9"/>
    </row>
    <row r="54" spans="1:5" ht="13.5">
      <c r="A54" s="5"/>
      <c r="B54" s="5"/>
      <c r="C54" s="5"/>
      <c r="D54" s="5"/>
      <c r="E54" s="9"/>
    </row>
    <row r="55" spans="1:5" ht="13.5">
      <c r="A55" s="5"/>
      <c r="B55" s="5"/>
      <c r="C55" s="5"/>
      <c r="D55" s="5"/>
      <c r="E55" s="9"/>
    </row>
    <row r="56" spans="1:5" ht="13.5">
      <c r="A56" s="5"/>
      <c r="B56" s="5"/>
      <c r="C56" s="5"/>
      <c r="D56" s="5"/>
      <c r="E56" s="9"/>
    </row>
    <row r="57" spans="1:5" ht="13.5">
      <c r="A57" s="5"/>
      <c r="B57" s="5"/>
      <c r="C57" s="5"/>
      <c r="D57" s="5"/>
      <c r="E57" s="9"/>
    </row>
    <row r="58" spans="1:5" ht="13.5">
      <c r="A58" s="5"/>
      <c r="B58" s="5"/>
      <c r="C58" s="5"/>
      <c r="D58" s="5"/>
      <c r="E58" s="9"/>
    </row>
    <row r="59" spans="1:5" ht="13.5">
      <c r="A59" s="5"/>
      <c r="B59" s="5"/>
      <c r="C59" s="5"/>
      <c r="D59" s="5"/>
      <c r="E59" s="9"/>
    </row>
    <row r="60" spans="1:5" ht="13.5">
      <c r="A60" s="5"/>
      <c r="B60" s="5"/>
      <c r="C60" s="5"/>
      <c r="D60" s="5"/>
      <c r="E60" s="9"/>
    </row>
    <row r="61" spans="1:5" ht="13.5">
      <c r="A61" s="5"/>
      <c r="B61" s="5"/>
      <c r="C61" s="5"/>
      <c r="D61" s="5"/>
      <c r="E61" s="9"/>
    </row>
    <row r="62" spans="1:5" ht="13.5">
      <c r="A62" s="5"/>
      <c r="B62" s="5"/>
      <c r="C62" s="5"/>
      <c r="D62" s="5"/>
      <c r="E62" s="9"/>
    </row>
    <row r="63" spans="1:5" ht="13.5">
      <c r="A63" s="5"/>
      <c r="B63" s="5"/>
      <c r="C63" s="5"/>
      <c r="D63" s="5"/>
      <c r="E63" s="9"/>
    </row>
    <row r="64" spans="1:5" ht="13.5">
      <c r="A64" s="5"/>
      <c r="B64" s="5"/>
      <c r="C64" s="5"/>
      <c r="D64" s="5"/>
      <c r="E64" s="9"/>
    </row>
    <row r="65" spans="1:5" ht="13.5">
      <c r="A65" s="5"/>
      <c r="B65" s="5"/>
      <c r="C65" s="5"/>
      <c r="D65" s="5"/>
      <c r="E65" s="9"/>
    </row>
    <row r="66" spans="1:5" ht="13.5">
      <c r="A66" s="5"/>
      <c r="B66" s="5"/>
      <c r="C66" s="5"/>
      <c r="D66" s="5"/>
      <c r="E66" s="9"/>
    </row>
    <row r="67" spans="1:5" ht="13.5">
      <c r="A67" s="5"/>
      <c r="B67" s="5"/>
      <c r="C67" s="5"/>
      <c r="D67" s="5"/>
      <c r="E67" s="9"/>
    </row>
    <row r="68" spans="1:5" ht="13.5">
      <c r="A68" s="5"/>
      <c r="B68" s="5"/>
      <c r="C68" s="5"/>
      <c r="D68" s="5"/>
      <c r="E68" s="9"/>
    </row>
    <row r="69" spans="1:5" ht="13.5">
      <c r="A69" s="5"/>
      <c r="B69" s="5"/>
      <c r="C69" s="5"/>
      <c r="D69" s="5"/>
      <c r="E69" s="9"/>
    </row>
    <row r="70" spans="1:5" ht="13.5">
      <c r="A70" s="5"/>
      <c r="B70" s="5"/>
      <c r="C70" s="5"/>
      <c r="D70" s="5"/>
      <c r="E70" s="9"/>
    </row>
    <row r="71" spans="1:5" ht="13.5">
      <c r="A71" s="5"/>
      <c r="B71" s="5"/>
      <c r="C71" s="5"/>
      <c r="D71" s="5"/>
      <c r="E71" s="9"/>
    </row>
    <row r="72" spans="1:5" ht="13.5">
      <c r="A72" s="5"/>
      <c r="B72" s="5"/>
      <c r="C72" s="5"/>
      <c r="D72" s="5"/>
      <c r="E72" s="9"/>
    </row>
    <row r="73" spans="1:5" ht="13.5">
      <c r="A73" s="5"/>
      <c r="B73" s="5"/>
      <c r="C73" s="5"/>
      <c r="D73" s="5"/>
      <c r="E73" s="9"/>
    </row>
    <row r="74" spans="1:5" ht="13.5">
      <c r="A74" s="5"/>
      <c r="B74" s="5"/>
      <c r="C74" s="5"/>
      <c r="D74" s="5"/>
      <c r="E74" s="9"/>
    </row>
    <row r="75" spans="1:5" ht="13.5">
      <c r="A75" s="5"/>
      <c r="B75" s="5"/>
      <c r="C75" s="5"/>
      <c r="D75" s="5"/>
      <c r="E75" s="9"/>
    </row>
    <row r="76" spans="1:5" ht="13.5">
      <c r="A76" s="5"/>
      <c r="B76" s="5"/>
      <c r="C76" s="5"/>
      <c r="D76" s="5"/>
      <c r="E76" s="9"/>
    </row>
    <row r="77" spans="1:5" ht="13.5">
      <c r="A77" s="5"/>
      <c r="B77" s="5"/>
      <c r="C77" s="5"/>
      <c r="D77" s="5"/>
      <c r="E77" s="9"/>
    </row>
    <row r="78" spans="1:5" ht="13.5">
      <c r="A78" s="5"/>
      <c r="B78" s="5"/>
      <c r="C78" s="5"/>
      <c r="D78" s="5"/>
      <c r="E78" s="9"/>
    </row>
    <row r="79" spans="1:5" ht="13.5">
      <c r="A79" s="5"/>
      <c r="B79" s="5"/>
      <c r="C79" s="5"/>
      <c r="D79" s="5"/>
      <c r="E79" s="9"/>
    </row>
    <row r="80" spans="1:5" ht="13.5">
      <c r="A80" s="5"/>
      <c r="B80" s="5"/>
      <c r="C80" s="5"/>
      <c r="D80" s="5"/>
      <c r="E80" s="9"/>
    </row>
    <row r="81" spans="1:5" ht="13.5">
      <c r="A81" s="5"/>
      <c r="B81" s="5"/>
      <c r="C81" s="5"/>
      <c r="D81" s="5"/>
      <c r="E81" s="9"/>
    </row>
    <row r="82" spans="1:5" ht="13.5">
      <c r="A82" s="5"/>
      <c r="B82" s="5"/>
      <c r="C82" s="5"/>
      <c r="D82" s="5"/>
      <c r="E82" s="9"/>
    </row>
    <row r="83" spans="1:5" ht="13.5">
      <c r="A83" s="5"/>
      <c r="B83" s="5"/>
      <c r="C83" s="5"/>
      <c r="D83" s="5"/>
      <c r="E83" s="9"/>
    </row>
    <row r="84" spans="1:5" ht="13.5">
      <c r="A84" s="5"/>
      <c r="B84" s="5"/>
      <c r="C84" s="5"/>
      <c r="D84" s="5"/>
      <c r="E84" s="9"/>
    </row>
    <row r="85" spans="1:5" ht="13.5">
      <c r="A85" s="5"/>
      <c r="B85" s="5"/>
      <c r="C85" s="5"/>
      <c r="D85" s="5"/>
      <c r="E85" s="9"/>
    </row>
    <row r="86" spans="1:5" ht="13.5">
      <c r="A86" s="5"/>
      <c r="B86" s="5"/>
      <c r="C86" s="5"/>
      <c r="D86" s="5"/>
      <c r="E86" s="9"/>
    </row>
    <row r="87" spans="1:5" ht="13.5">
      <c r="A87" s="5"/>
      <c r="B87" s="5"/>
      <c r="C87" s="5"/>
      <c r="D87" s="5"/>
      <c r="E87" s="9"/>
    </row>
    <row r="88" spans="1:5" ht="13.5">
      <c r="A88" s="5"/>
      <c r="B88" s="5"/>
      <c r="C88" s="5"/>
      <c r="D88" s="5"/>
      <c r="E88" s="9"/>
    </row>
    <row r="89" spans="1:5" ht="13.5">
      <c r="A89" s="5"/>
      <c r="B89" s="5"/>
      <c r="C89" s="5"/>
      <c r="D89" s="5"/>
      <c r="E89" s="9"/>
    </row>
    <row r="90" spans="1:5" ht="13.5">
      <c r="A90" s="5"/>
      <c r="B90" s="5"/>
      <c r="C90" s="5"/>
      <c r="D90" s="5"/>
      <c r="E90" s="9"/>
    </row>
    <row r="91" spans="1:5" ht="13.5">
      <c r="A91" s="5"/>
      <c r="B91" s="5"/>
      <c r="C91" s="5"/>
      <c r="D91" s="5"/>
      <c r="E91" s="9"/>
    </row>
    <row r="92" spans="1:5" ht="13.5">
      <c r="A92" s="5"/>
      <c r="B92" s="5"/>
      <c r="C92" s="5"/>
      <c r="D92" s="5"/>
      <c r="E92" s="9"/>
    </row>
    <row r="93" spans="1:5" ht="13.5">
      <c r="A93" s="5"/>
      <c r="B93" s="5"/>
      <c r="C93" s="7"/>
      <c r="D93" s="5"/>
      <c r="E93" s="9"/>
    </row>
    <row r="94" spans="1:5" ht="13.5">
      <c r="A94" s="5"/>
      <c r="B94" s="5"/>
      <c r="C94" s="5"/>
      <c r="D94" s="5"/>
      <c r="E94" s="9"/>
    </row>
    <row r="95" spans="1:5" ht="13.5">
      <c r="A95" s="5"/>
      <c r="B95" s="5"/>
      <c r="C95" s="5"/>
      <c r="D95" s="5"/>
      <c r="E95" s="9"/>
    </row>
    <row r="96" spans="1:5" ht="13.5">
      <c r="A96" s="5"/>
      <c r="B96" s="5"/>
      <c r="C96" s="5"/>
      <c r="D96" s="5"/>
      <c r="E96" s="9"/>
    </row>
    <row r="97" spans="1:5" ht="13.5">
      <c r="A97" s="5"/>
      <c r="B97" s="5"/>
      <c r="C97" s="5"/>
      <c r="D97" s="5"/>
      <c r="E97" s="9"/>
    </row>
    <row r="98" spans="1:5" ht="13.5">
      <c r="A98" s="5"/>
      <c r="B98" s="5"/>
      <c r="C98" s="5"/>
      <c r="D98" s="5"/>
      <c r="E98" s="9"/>
    </row>
    <row r="99" spans="1:5" ht="13.5">
      <c r="A99" s="5"/>
      <c r="B99" s="5"/>
      <c r="C99" s="5"/>
      <c r="D99" s="5"/>
      <c r="E99" s="9"/>
    </row>
    <row r="100" spans="1:5" ht="13.5">
      <c r="A100" s="5"/>
      <c r="B100" s="5"/>
      <c r="C100" s="5"/>
      <c r="D100" s="5"/>
      <c r="E100" s="9"/>
    </row>
    <row r="101" spans="1:5" ht="13.5">
      <c r="A101" s="5"/>
      <c r="B101" s="5"/>
      <c r="C101" s="5"/>
      <c r="D101" s="5"/>
      <c r="E101" s="9"/>
    </row>
    <row r="102" spans="1:5" ht="13.5">
      <c r="A102" s="5"/>
      <c r="B102" s="5"/>
      <c r="C102" s="5"/>
      <c r="D102" s="5"/>
      <c r="E102" s="9"/>
    </row>
    <row r="103" spans="1:5" ht="13.5">
      <c r="A103" s="5"/>
      <c r="B103" s="5"/>
      <c r="C103" s="5"/>
      <c r="D103" s="5"/>
      <c r="E103" s="9"/>
    </row>
    <row r="104" spans="1:5" ht="13.5">
      <c r="A104" s="5"/>
      <c r="B104" s="5"/>
      <c r="C104" s="5"/>
      <c r="D104" s="5"/>
      <c r="E104" s="9"/>
    </row>
    <row r="105" spans="1:5" ht="13.5">
      <c r="A105" s="5"/>
      <c r="B105" s="5"/>
      <c r="C105" s="5"/>
      <c r="D105" s="5"/>
      <c r="E105" s="9"/>
    </row>
    <row r="106" spans="1:5" ht="13.5">
      <c r="A106" s="5"/>
      <c r="B106" s="5"/>
      <c r="C106" s="5"/>
      <c r="D106" s="5"/>
      <c r="E106" s="9"/>
    </row>
    <row r="107" spans="1:5" ht="13.5">
      <c r="A107" s="5"/>
      <c r="B107" s="5"/>
      <c r="C107" s="5"/>
      <c r="D107" s="5"/>
      <c r="E107" s="9"/>
    </row>
    <row r="108" spans="1:5" ht="13.5">
      <c r="A108" s="5"/>
      <c r="B108" s="5"/>
      <c r="C108" s="5"/>
      <c r="D108" s="5"/>
      <c r="E108" s="9"/>
    </row>
    <row r="109" spans="1:5" ht="13.5">
      <c r="A109" s="5"/>
      <c r="B109" s="5"/>
      <c r="C109" s="5"/>
      <c r="D109" s="5"/>
      <c r="E109" s="9"/>
    </row>
    <row r="110" spans="1:5" ht="13.5">
      <c r="A110" s="5"/>
      <c r="B110" s="5"/>
      <c r="C110" s="5"/>
      <c r="D110" s="5"/>
      <c r="E110" s="9"/>
    </row>
    <row r="111" spans="1:5" ht="13.5">
      <c r="A111" s="5"/>
      <c r="B111" s="5"/>
      <c r="C111" s="5"/>
      <c r="D111" s="5"/>
      <c r="E111" s="9"/>
    </row>
    <row r="112" spans="1:5" ht="13.5">
      <c r="A112" s="5"/>
      <c r="B112" s="5"/>
      <c r="C112" s="5"/>
      <c r="D112" s="5"/>
      <c r="E112" s="9"/>
    </row>
    <row r="113" spans="1:5" ht="13.5">
      <c r="A113" s="5"/>
      <c r="B113" s="5"/>
      <c r="C113" s="5"/>
      <c r="D113" s="5"/>
      <c r="E113" s="9"/>
    </row>
    <row r="114" spans="1:5" ht="13.5">
      <c r="A114" s="5"/>
      <c r="B114" s="5"/>
      <c r="C114" s="5"/>
      <c r="D114" s="5"/>
      <c r="E114" s="9"/>
    </row>
    <row r="115" spans="1:5" ht="13.5">
      <c r="A115" s="5"/>
      <c r="B115" s="5"/>
      <c r="C115" s="5"/>
      <c r="D115" s="5"/>
      <c r="E115" s="9"/>
    </row>
    <row r="116" spans="1:5" ht="13.5">
      <c r="A116" s="5"/>
      <c r="B116" s="5"/>
      <c r="C116" s="5"/>
      <c r="D116" s="5"/>
      <c r="E116" s="9"/>
    </row>
    <row r="117" spans="1:5" ht="13.5">
      <c r="A117" s="5"/>
      <c r="B117" s="5"/>
      <c r="C117" s="5"/>
      <c r="D117" s="5"/>
      <c r="E117" s="9"/>
    </row>
    <row r="118" spans="1:5" ht="13.5">
      <c r="A118" s="5"/>
      <c r="B118" s="5"/>
      <c r="C118" s="5"/>
      <c r="D118" s="5"/>
      <c r="E118" s="9"/>
    </row>
    <row r="119" spans="1:5" ht="13.5">
      <c r="A119" s="5"/>
      <c r="B119" s="5"/>
      <c r="C119" s="5"/>
      <c r="D119" s="5"/>
      <c r="E119" s="9"/>
    </row>
    <row r="120" spans="1:5" ht="13.5">
      <c r="A120" s="5"/>
      <c r="B120" s="5"/>
      <c r="C120" s="5"/>
      <c r="D120" s="5"/>
      <c r="E120" s="9"/>
    </row>
    <row r="121" spans="1:5" ht="13.5">
      <c r="A121" s="5"/>
      <c r="B121" s="5"/>
      <c r="C121" s="5"/>
      <c r="D121" s="5"/>
      <c r="E121" s="9"/>
    </row>
    <row r="122" spans="1:5" ht="13.5">
      <c r="A122" s="5"/>
      <c r="B122" s="5"/>
      <c r="C122" s="5"/>
      <c r="D122" s="5"/>
      <c r="E122" s="9"/>
    </row>
    <row r="123" spans="1:5" ht="13.5">
      <c r="A123" s="5"/>
      <c r="B123" s="5"/>
      <c r="C123" s="5"/>
      <c r="D123" s="5"/>
      <c r="E123" s="9"/>
    </row>
    <row r="124" spans="1:5" ht="13.5">
      <c r="A124" s="5"/>
      <c r="B124" s="5"/>
      <c r="C124" s="5"/>
      <c r="D124" s="5"/>
      <c r="E124" s="9"/>
    </row>
    <row r="125" spans="1:5" ht="13.5">
      <c r="A125" s="5"/>
      <c r="B125" s="5"/>
      <c r="C125" s="5"/>
      <c r="D125" s="5"/>
      <c r="E125" s="9"/>
    </row>
    <row r="126" spans="1:5" ht="13.5">
      <c r="A126" s="5"/>
      <c r="B126" s="5"/>
      <c r="C126" s="5"/>
      <c r="D126" s="5"/>
      <c r="E126" s="9"/>
    </row>
    <row r="127" spans="1:5" ht="13.5">
      <c r="A127" s="5"/>
      <c r="B127" s="5"/>
      <c r="C127" s="5"/>
      <c r="D127" s="5"/>
      <c r="E127" s="9"/>
    </row>
    <row r="128" spans="1:5" ht="13.5">
      <c r="A128" s="5"/>
      <c r="B128" s="5"/>
      <c r="C128" s="5"/>
      <c r="D128" s="5"/>
      <c r="E128" s="9"/>
    </row>
    <row r="129" spans="1:5" ht="13.5">
      <c r="A129" s="5"/>
      <c r="B129" s="5"/>
      <c r="C129" s="5"/>
      <c r="D129" s="5"/>
      <c r="E129" s="9"/>
    </row>
    <row r="130" spans="1:5" ht="13.5">
      <c r="A130" s="5"/>
      <c r="B130" s="5"/>
      <c r="C130" s="5"/>
      <c r="D130" s="5"/>
      <c r="E130" s="9"/>
    </row>
    <row r="131" spans="1:5" ht="13.5">
      <c r="A131" s="5"/>
      <c r="B131" s="5"/>
      <c r="C131" s="5"/>
      <c r="D131" s="5"/>
      <c r="E131" s="9"/>
    </row>
    <row r="132" spans="1:5" ht="13.5">
      <c r="A132" s="5"/>
      <c r="B132" s="5"/>
      <c r="C132" s="5"/>
      <c r="D132" s="5"/>
      <c r="E132" s="9"/>
    </row>
    <row r="133" spans="1:5" ht="13.5">
      <c r="A133" s="5"/>
      <c r="B133" s="5"/>
      <c r="C133" s="5"/>
      <c r="D133" s="5"/>
      <c r="E133" s="9"/>
    </row>
    <row r="134" spans="1:5" ht="13.5">
      <c r="A134" s="5"/>
      <c r="B134" s="5"/>
      <c r="C134" s="5"/>
      <c r="D134" s="5"/>
      <c r="E134" s="9"/>
    </row>
    <row r="135" spans="1:5" ht="13.5">
      <c r="A135" s="5"/>
      <c r="B135" s="5"/>
      <c r="C135" s="5"/>
      <c r="D135" s="5"/>
      <c r="E135" s="9"/>
    </row>
    <row r="136" spans="1:5" ht="13.5">
      <c r="A136" s="5"/>
      <c r="B136" s="5"/>
      <c r="C136" s="5"/>
      <c r="D136" s="5"/>
      <c r="E136" s="9"/>
    </row>
    <row r="137" spans="1:5" ht="13.5">
      <c r="A137" s="5"/>
      <c r="B137" s="5"/>
      <c r="C137" s="5"/>
      <c r="D137" s="5"/>
      <c r="E137" s="9"/>
    </row>
    <row r="138" spans="1:5" ht="13.5">
      <c r="A138" s="5"/>
      <c r="B138" s="5"/>
      <c r="C138" s="5"/>
      <c r="D138" s="5"/>
      <c r="E138" s="9"/>
    </row>
    <row r="139" spans="1:5" ht="13.5">
      <c r="A139" s="5"/>
      <c r="B139" s="5"/>
      <c r="C139" s="5"/>
      <c r="D139" s="5"/>
      <c r="E139" s="9"/>
    </row>
    <row r="140" spans="1:5" ht="13.5">
      <c r="A140" s="5"/>
      <c r="B140" s="5"/>
      <c r="C140" s="5"/>
      <c r="D140" s="5"/>
      <c r="E140" s="9"/>
    </row>
    <row r="141" spans="1:5" ht="13.5">
      <c r="A141" s="5"/>
      <c r="B141" s="5"/>
      <c r="C141" s="5"/>
      <c r="D141" s="5"/>
      <c r="E141" s="9"/>
    </row>
    <row r="142" spans="1:5" ht="13.5">
      <c r="A142" s="5"/>
      <c r="B142" s="5"/>
      <c r="C142" s="5"/>
      <c r="D142" s="5"/>
      <c r="E142" s="9"/>
    </row>
    <row r="143" spans="1:5" ht="13.5">
      <c r="A143" s="5"/>
      <c r="B143" s="5"/>
      <c r="C143" s="5"/>
      <c r="D143" s="5"/>
      <c r="E143" s="9"/>
    </row>
    <row r="144" spans="1:5" ht="13.5">
      <c r="A144" s="5"/>
      <c r="B144" s="5"/>
      <c r="C144" s="5"/>
      <c r="D144" s="5"/>
      <c r="E144" s="9"/>
    </row>
    <row r="145" spans="1:5" ht="13.5">
      <c r="A145" s="5"/>
      <c r="B145" s="5"/>
      <c r="C145" s="5"/>
      <c r="D145" s="5"/>
      <c r="E145" s="9"/>
    </row>
    <row r="146" spans="1:5" ht="13.5">
      <c r="A146" s="5"/>
      <c r="B146" s="5"/>
      <c r="C146" s="5"/>
      <c r="D146" s="5"/>
      <c r="E146" s="9"/>
    </row>
    <row r="147" spans="1:5" ht="13.5">
      <c r="A147" s="5"/>
      <c r="B147" s="5"/>
      <c r="C147" s="5"/>
      <c r="D147" s="5"/>
      <c r="E147" s="9"/>
    </row>
    <row r="148" spans="1:5" ht="13.5">
      <c r="A148" s="5"/>
      <c r="B148" s="5"/>
      <c r="C148" s="5"/>
      <c r="D148" s="5"/>
      <c r="E148" s="9"/>
    </row>
    <row r="149" spans="1:5" ht="13.5">
      <c r="A149" s="5"/>
      <c r="B149" s="5"/>
      <c r="C149" s="5"/>
      <c r="D149" s="5"/>
      <c r="E149" s="9"/>
    </row>
    <row r="150" spans="1:5" ht="13.5">
      <c r="A150" s="5"/>
      <c r="B150" s="5"/>
      <c r="C150" s="5"/>
      <c r="D150" s="5"/>
      <c r="E150" s="9"/>
    </row>
    <row r="151" spans="1:5" ht="13.5">
      <c r="A151" s="5"/>
      <c r="B151" s="5"/>
      <c r="C151" s="5"/>
      <c r="D151" s="5"/>
      <c r="E151" s="9"/>
    </row>
    <row r="152" spans="1:5" ht="13.5">
      <c r="A152" s="5"/>
      <c r="B152" s="5"/>
      <c r="C152" s="5"/>
      <c r="D152" s="5"/>
      <c r="E152" s="9"/>
    </row>
    <row r="153" spans="1:5" ht="13.5">
      <c r="A153" s="5"/>
      <c r="B153" s="5"/>
      <c r="C153" s="5"/>
      <c r="D153" s="5"/>
      <c r="E153" s="9"/>
    </row>
    <row r="154" spans="1:5" ht="13.5">
      <c r="A154" s="5"/>
      <c r="B154" s="5"/>
      <c r="C154" s="5"/>
      <c r="D154" s="5"/>
      <c r="E154" s="9"/>
    </row>
    <row r="155" spans="1:5" ht="13.5">
      <c r="A155" s="5"/>
      <c r="B155" s="5"/>
      <c r="C155" s="5"/>
      <c r="D155" s="5"/>
      <c r="E155" s="9"/>
    </row>
    <row r="156" spans="1:5" ht="13.5">
      <c r="A156" s="5"/>
      <c r="B156" s="5"/>
      <c r="C156" s="5"/>
      <c r="D156" s="5"/>
      <c r="E156" s="9"/>
    </row>
    <row r="157" spans="1:5" ht="13.5">
      <c r="A157" s="5"/>
      <c r="B157" s="5"/>
      <c r="C157" s="5"/>
      <c r="D157" s="5"/>
      <c r="E157" s="9"/>
    </row>
    <row r="158" spans="1:5" ht="13.5">
      <c r="A158" s="5"/>
      <c r="B158" s="5"/>
      <c r="C158" s="5"/>
      <c r="D158" s="5"/>
      <c r="E158" s="9"/>
    </row>
    <row r="159" spans="1:5" ht="13.5">
      <c r="A159" s="5"/>
      <c r="B159" s="5"/>
      <c r="C159" s="5"/>
      <c r="D159" s="5"/>
      <c r="E159" s="9"/>
    </row>
    <row r="160" spans="1:5" ht="13.5">
      <c r="A160" s="5"/>
      <c r="B160" s="5"/>
      <c r="C160" s="5"/>
      <c r="D160" s="5"/>
      <c r="E160" s="9"/>
    </row>
    <row r="161" spans="1:5" ht="13.5">
      <c r="A161" s="5"/>
      <c r="B161" s="5"/>
      <c r="C161" s="5"/>
      <c r="D161" s="5"/>
      <c r="E161" s="9"/>
    </row>
    <row r="162" spans="1:5" ht="13.5">
      <c r="A162" s="5"/>
      <c r="B162" s="5"/>
      <c r="C162" s="5"/>
      <c r="D162" s="5"/>
      <c r="E162" s="9"/>
    </row>
    <row r="163" spans="1:5" ht="13.5">
      <c r="A163" s="5"/>
      <c r="B163" s="5"/>
      <c r="C163" s="5"/>
      <c r="D163" s="5"/>
      <c r="E163" s="9"/>
    </row>
    <row r="164" spans="1:5" ht="13.5">
      <c r="A164" s="5"/>
      <c r="B164" s="5"/>
      <c r="C164" s="5"/>
      <c r="D164" s="5"/>
      <c r="E164" s="9"/>
    </row>
    <row r="165" spans="1:5" ht="13.5">
      <c r="A165" s="5"/>
      <c r="B165" s="5"/>
      <c r="C165" s="5"/>
      <c r="D165" s="5"/>
      <c r="E165" s="9"/>
    </row>
    <row r="166" spans="1:5" ht="13.5">
      <c r="A166" s="5"/>
      <c r="B166" s="5"/>
      <c r="C166" s="5"/>
      <c r="D166" s="5"/>
      <c r="E166" s="9"/>
    </row>
    <row r="167" spans="1:5" ht="13.5">
      <c r="A167" s="5"/>
      <c r="B167" s="5"/>
      <c r="C167" s="5"/>
      <c r="D167" s="5"/>
      <c r="E167" s="9"/>
    </row>
    <row r="168" spans="1:5" ht="13.5">
      <c r="A168" s="5"/>
      <c r="B168" s="5"/>
      <c r="C168" s="5"/>
      <c r="D168" s="5"/>
      <c r="E168" s="9"/>
    </row>
    <row r="169" spans="1:5" ht="13.5">
      <c r="A169" s="5"/>
      <c r="B169" s="5"/>
      <c r="C169" s="5"/>
      <c r="D169" s="5"/>
      <c r="E169" s="9"/>
    </row>
    <row r="170" spans="1:5" ht="13.5">
      <c r="A170" s="5"/>
      <c r="B170" s="5"/>
      <c r="C170" s="5"/>
      <c r="D170" s="5"/>
      <c r="E170" s="9"/>
    </row>
    <row r="171" spans="1:5" ht="13.5">
      <c r="A171" s="5"/>
      <c r="B171" s="5"/>
      <c r="C171" s="5"/>
      <c r="D171" s="5"/>
      <c r="E171" s="9"/>
    </row>
    <row r="172" spans="1:5" ht="13.5">
      <c r="A172" s="5"/>
      <c r="B172" s="5"/>
      <c r="C172" s="5"/>
      <c r="D172" s="5"/>
      <c r="E172" s="9"/>
    </row>
    <row r="173" spans="1:5" ht="13.5">
      <c r="A173" s="5"/>
      <c r="B173" s="5"/>
      <c r="C173" s="5"/>
      <c r="D173" s="5"/>
      <c r="E173" s="9"/>
    </row>
    <row r="174" spans="1:5" ht="13.5">
      <c r="A174" s="5"/>
      <c r="B174" s="5"/>
      <c r="C174" s="5"/>
      <c r="D174" s="5"/>
      <c r="E174" s="9"/>
    </row>
    <row r="175" spans="1:5" ht="13.5">
      <c r="A175" s="5"/>
      <c r="B175" s="5"/>
      <c r="C175" s="5"/>
      <c r="D175" s="5"/>
      <c r="E175" s="9"/>
    </row>
    <row r="176" spans="1:5" ht="13.5">
      <c r="A176" s="5"/>
      <c r="B176" s="5"/>
      <c r="C176" s="5"/>
      <c r="D176" s="5"/>
      <c r="E176" s="9"/>
    </row>
    <row r="177" spans="1:5" ht="13.5">
      <c r="A177" s="5"/>
      <c r="B177" s="5"/>
      <c r="C177" s="5"/>
      <c r="D177" s="5"/>
      <c r="E177" s="9"/>
    </row>
    <row r="178" spans="1:5" ht="13.5">
      <c r="A178" s="5"/>
      <c r="B178" s="5"/>
      <c r="C178" s="5"/>
      <c r="D178" s="5"/>
      <c r="E178" s="9"/>
    </row>
    <row r="179" spans="1:5" ht="13.5">
      <c r="A179" s="5"/>
      <c r="B179" s="5"/>
      <c r="C179" s="5"/>
      <c r="D179" s="5"/>
      <c r="E179" s="9"/>
    </row>
    <row r="180" spans="1:5" ht="13.5">
      <c r="A180" s="5"/>
      <c r="B180" s="5"/>
      <c r="C180" s="5"/>
      <c r="D180" s="5"/>
      <c r="E180" s="9"/>
    </row>
    <row r="181" spans="1:5" ht="13.5">
      <c r="A181" s="5"/>
      <c r="B181" s="5"/>
      <c r="C181" s="5"/>
      <c r="D181" s="5"/>
      <c r="E181" s="9"/>
    </row>
    <row r="182" spans="1:5" ht="13.5">
      <c r="A182" s="5"/>
      <c r="B182" s="5"/>
      <c r="C182" s="5"/>
      <c r="D182" s="5"/>
      <c r="E182" s="9"/>
    </row>
    <row r="183" spans="1:5" ht="13.5">
      <c r="A183" s="5"/>
      <c r="B183" s="5"/>
      <c r="C183" s="5"/>
      <c r="D183" s="5"/>
      <c r="E183" s="9"/>
    </row>
    <row r="184" spans="1:5" ht="13.5">
      <c r="A184" s="5"/>
      <c r="B184" s="5"/>
      <c r="C184" s="5"/>
      <c r="D184" s="5"/>
      <c r="E184" s="9"/>
    </row>
    <row r="185" spans="1:5" ht="13.5">
      <c r="A185" s="5"/>
      <c r="B185" s="5"/>
      <c r="C185" s="5"/>
      <c r="D185" s="5"/>
      <c r="E185" s="9"/>
    </row>
    <row r="186" spans="1:5" ht="13.5">
      <c r="A186" s="5"/>
      <c r="B186" s="5"/>
      <c r="C186" s="5"/>
      <c r="D186" s="5"/>
      <c r="E186" s="9"/>
    </row>
    <row r="187" spans="1:5" ht="13.5">
      <c r="A187" s="5"/>
      <c r="B187" s="5"/>
      <c r="C187" s="5"/>
      <c r="D187" s="5"/>
      <c r="E187" s="9"/>
    </row>
    <row r="188" spans="1:5" ht="13.5">
      <c r="A188" s="5"/>
      <c r="B188" s="5"/>
      <c r="C188" s="5"/>
      <c r="D188" s="5"/>
      <c r="E188" s="9"/>
    </row>
    <row r="189" spans="1:5" ht="13.5">
      <c r="A189" s="5"/>
      <c r="B189" s="5"/>
      <c r="C189" s="5"/>
      <c r="D189" s="5"/>
      <c r="E189" s="9"/>
    </row>
    <row r="190" spans="1:5" ht="13.5">
      <c r="A190" s="5"/>
      <c r="B190" s="5"/>
      <c r="C190" s="5"/>
      <c r="D190" s="5"/>
      <c r="E190" s="9"/>
    </row>
    <row r="191" spans="1:5" ht="13.5">
      <c r="A191" s="5"/>
      <c r="B191" s="5"/>
      <c r="C191" s="5"/>
      <c r="D191" s="5"/>
      <c r="E191" s="9"/>
    </row>
    <row r="192" spans="1:5" ht="13.5">
      <c r="A192" s="5"/>
      <c r="B192" s="5"/>
      <c r="C192" s="5"/>
      <c r="D192" s="5"/>
      <c r="E192" s="9"/>
    </row>
    <row r="193" spans="1:5" ht="13.5">
      <c r="A193" s="5"/>
      <c r="B193" s="5"/>
      <c r="C193" s="5"/>
      <c r="D193" s="5"/>
      <c r="E193" s="9"/>
    </row>
    <row r="194" spans="1:5" ht="13.5">
      <c r="A194" s="5"/>
      <c r="B194" s="5"/>
      <c r="C194" s="5"/>
      <c r="D194" s="5"/>
      <c r="E194" s="9"/>
    </row>
    <row r="195" spans="1:5" ht="13.5">
      <c r="A195" s="5"/>
      <c r="B195" s="5"/>
      <c r="C195" s="5"/>
      <c r="D195" s="5"/>
      <c r="E195" s="9"/>
    </row>
    <row r="196" spans="1:5" ht="13.5">
      <c r="A196" s="5"/>
      <c r="B196" s="5"/>
      <c r="C196" s="5"/>
      <c r="D196" s="5"/>
      <c r="E196" s="9"/>
    </row>
    <row r="197" spans="1:5" ht="13.5">
      <c r="A197" s="5"/>
      <c r="B197" s="5"/>
      <c r="C197" s="5"/>
      <c r="D197" s="5"/>
      <c r="E197" s="9"/>
    </row>
    <row r="198" spans="1:5" ht="13.5">
      <c r="A198" s="5"/>
      <c r="B198" s="5"/>
      <c r="C198" s="5"/>
      <c r="D198" s="5"/>
      <c r="E198" s="9"/>
    </row>
    <row r="199" spans="1:5" ht="13.5">
      <c r="A199" s="5"/>
      <c r="B199" s="5"/>
      <c r="C199" s="5"/>
      <c r="D199" s="5"/>
      <c r="E199" s="9"/>
    </row>
    <row r="200" spans="1:5" ht="13.5">
      <c r="A200" s="5"/>
      <c r="B200" s="5"/>
      <c r="C200" s="5"/>
      <c r="D200" s="5"/>
      <c r="E200" s="9"/>
    </row>
    <row r="201" spans="1:5" ht="13.5">
      <c r="A201" s="5"/>
      <c r="B201" s="5"/>
      <c r="C201" s="5"/>
      <c r="D201" s="5"/>
      <c r="E201" s="9"/>
    </row>
    <row r="202" spans="1:5" ht="13.5">
      <c r="A202" s="5"/>
      <c r="B202" s="5"/>
      <c r="C202" s="5"/>
      <c r="D202" s="5"/>
      <c r="E202" s="9"/>
    </row>
    <row r="203" spans="1:5" ht="13.5">
      <c r="A203" s="5"/>
      <c r="B203" s="5"/>
      <c r="C203" s="5"/>
      <c r="D203" s="5"/>
      <c r="E203" s="9"/>
    </row>
    <row r="204" spans="1:5" ht="13.5">
      <c r="A204" s="5"/>
      <c r="B204" s="5"/>
      <c r="C204" s="5"/>
      <c r="D204" s="5"/>
      <c r="E204" s="9"/>
    </row>
    <row r="205" spans="1:5" ht="13.5">
      <c r="A205" s="5"/>
      <c r="B205" s="5"/>
      <c r="C205" s="5"/>
      <c r="D205" s="5"/>
      <c r="E205" s="9"/>
    </row>
    <row r="206" spans="1:5" ht="13.5">
      <c r="A206" s="5"/>
      <c r="B206" s="5"/>
      <c r="C206" s="5"/>
      <c r="D206" s="5"/>
      <c r="E206" s="9"/>
    </row>
    <row r="207" spans="1:5" ht="13.5">
      <c r="A207" s="5"/>
      <c r="B207" s="5"/>
      <c r="C207" s="5"/>
      <c r="D207" s="5"/>
      <c r="E207" s="9"/>
    </row>
    <row r="208" spans="1:5" ht="13.5">
      <c r="A208" s="5"/>
      <c r="B208" s="5"/>
      <c r="C208" s="5"/>
      <c r="D208" s="5"/>
      <c r="E208" s="9"/>
    </row>
    <row r="209" spans="1:5" ht="13.5">
      <c r="A209" s="5"/>
      <c r="B209" s="5"/>
      <c r="C209" s="5"/>
      <c r="D209" s="5"/>
      <c r="E209" s="9"/>
    </row>
    <row r="210" spans="1:5" ht="13.5">
      <c r="A210" s="5"/>
      <c r="B210" s="5"/>
      <c r="C210" s="5"/>
      <c r="D210" s="5"/>
      <c r="E210" s="9"/>
    </row>
    <row r="211" spans="1:5" ht="13.5">
      <c r="A211" s="5"/>
      <c r="B211" s="5"/>
      <c r="C211" s="5"/>
      <c r="D211" s="5"/>
      <c r="E211" s="9"/>
    </row>
    <row r="212" spans="1:5" ht="13.5">
      <c r="A212" s="5"/>
      <c r="B212" s="5"/>
      <c r="C212" s="5"/>
      <c r="D212" s="5"/>
      <c r="E212" s="9"/>
    </row>
    <row r="213" spans="1:5" ht="13.5">
      <c r="A213" s="5"/>
      <c r="B213" s="5"/>
      <c r="C213" s="5"/>
      <c r="D213" s="5"/>
      <c r="E213" s="9"/>
    </row>
    <row r="214" spans="1:5" ht="13.5">
      <c r="A214" s="5"/>
      <c r="B214" s="5"/>
      <c r="C214" s="5"/>
      <c r="D214" s="5"/>
      <c r="E214" s="9"/>
    </row>
    <row r="215" spans="1:5" ht="13.5">
      <c r="A215" s="5"/>
      <c r="B215" s="5"/>
      <c r="C215" s="5"/>
      <c r="D215" s="5"/>
      <c r="E215" s="9"/>
    </row>
    <row r="216" spans="1:5" ht="13.5">
      <c r="A216" s="5"/>
      <c r="B216" s="5"/>
      <c r="C216" s="5"/>
      <c r="D216" s="5"/>
      <c r="E216" s="9"/>
    </row>
    <row r="217" spans="1:5" ht="13.5">
      <c r="A217" s="5"/>
      <c r="B217" s="5"/>
      <c r="C217" s="5"/>
      <c r="D217" s="5"/>
      <c r="E217" s="9"/>
    </row>
    <row r="218" spans="1:5" ht="13.5">
      <c r="A218" s="5"/>
      <c r="B218" s="5"/>
      <c r="C218" s="5"/>
      <c r="D218" s="5"/>
      <c r="E218" s="9"/>
    </row>
    <row r="219" spans="1:5" ht="13.5">
      <c r="A219" s="5"/>
      <c r="B219" s="5"/>
      <c r="C219" s="5"/>
      <c r="D219" s="5"/>
      <c r="E219" s="9"/>
    </row>
    <row r="220" spans="1:5" ht="13.5">
      <c r="A220" s="5"/>
      <c r="B220" s="5"/>
      <c r="C220" s="5"/>
      <c r="D220" s="5"/>
      <c r="E220" s="9"/>
    </row>
    <row r="221" spans="1:5" ht="13.5">
      <c r="A221" s="5"/>
      <c r="B221" s="5"/>
      <c r="C221" s="5"/>
      <c r="D221" s="5"/>
      <c r="E221" s="9"/>
    </row>
    <row r="222" spans="1:5" ht="13.5">
      <c r="A222" s="5"/>
      <c r="B222" s="5"/>
      <c r="C222" s="5"/>
      <c r="D222" s="5"/>
      <c r="E222" s="9"/>
    </row>
    <row r="223" spans="1:5" ht="13.5">
      <c r="A223" s="5"/>
      <c r="B223" s="5"/>
      <c r="C223" s="5"/>
      <c r="D223" s="5"/>
      <c r="E223" s="9"/>
    </row>
    <row r="224" spans="1:5" ht="13.5">
      <c r="A224" s="5"/>
      <c r="B224" s="5"/>
      <c r="C224" s="6"/>
      <c r="D224" s="5"/>
      <c r="E224" s="9"/>
    </row>
    <row r="225" spans="1:5" ht="13.5">
      <c r="A225" s="5"/>
      <c r="B225" s="5"/>
      <c r="C225" s="5"/>
      <c r="D225" s="5"/>
      <c r="E225" s="9"/>
    </row>
    <row r="226" spans="1:5" ht="13.5">
      <c r="A226" s="5"/>
      <c r="B226" s="5"/>
      <c r="C226" s="5"/>
      <c r="D226" s="5"/>
      <c r="E226" s="9"/>
    </row>
    <row r="227" spans="1:5" ht="13.5">
      <c r="A227" s="5"/>
      <c r="B227" s="5"/>
      <c r="C227" s="5"/>
      <c r="D227" s="5"/>
      <c r="E227" s="9"/>
    </row>
    <row r="228" spans="1:5" ht="13.5">
      <c r="A228" s="5"/>
      <c r="B228" s="5"/>
      <c r="C228" s="5"/>
      <c r="D228" s="5"/>
      <c r="E228" s="9"/>
    </row>
    <row r="229" spans="1:5" ht="13.5">
      <c r="A229" s="5"/>
      <c r="B229" s="5"/>
      <c r="C229" s="5"/>
      <c r="D229" s="5"/>
      <c r="E229" s="9"/>
    </row>
    <row r="230" spans="1:5" ht="13.5">
      <c r="A230" s="5"/>
      <c r="B230" s="5"/>
      <c r="C230" s="5"/>
      <c r="D230" s="5"/>
      <c r="E230" s="9"/>
    </row>
    <row r="231" spans="1:5" ht="13.5">
      <c r="A231" s="5"/>
      <c r="B231" s="5"/>
      <c r="C231" s="5"/>
      <c r="D231" s="5"/>
      <c r="E231" s="9"/>
    </row>
    <row r="232" spans="1:5" ht="13.5">
      <c r="A232" s="5"/>
      <c r="B232" s="5"/>
      <c r="C232" s="5"/>
      <c r="D232" s="5"/>
      <c r="E232" s="9"/>
    </row>
    <row r="233" spans="1:5" ht="13.5">
      <c r="A233" s="5"/>
      <c r="B233" s="5"/>
      <c r="C233" s="5"/>
      <c r="D233" s="5"/>
      <c r="E233" s="9"/>
    </row>
    <row r="234" spans="1:5" ht="13.5">
      <c r="A234" s="5"/>
      <c r="B234" s="5"/>
      <c r="C234" s="5"/>
      <c r="D234" s="5"/>
      <c r="E234" s="9"/>
    </row>
    <row r="235" spans="1:5" ht="13.5">
      <c r="A235" s="5"/>
      <c r="B235" s="5"/>
      <c r="C235" s="5"/>
      <c r="D235" s="5"/>
      <c r="E235" s="9"/>
    </row>
    <row r="236" spans="1:5" ht="13.5">
      <c r="A236" s="5"/>
      <c r="B236" s="5"/>
      <c r="C236" s="5"/>
      <c r="D236" s="5"/>
      <c r="E236" s="9"/>
    </row>
    <row r="237" spans="1:5" ht="13.5">
      <c r="A237" s="5"/>
      <c r="B237" s="5"/>
      <c r="C237" s="5"/>
      <c r="D237" s="5"/>
      <c r="E237" s="9"/>
    </row>
    <row r="238" spans="1:5" ht="13.5">
      <c r="A238" s="5"/>
      <c r="B238" s="5"/>
      <c r="C238" s="5"/>
      <c r="D238" s="5"/>
      <c r="E238" s="9"/>
    </row>
    <row r="239" spans="1:5" ht="13.5">
      <c r="A239" s="5"/>
      <c r="B239" s="5"/>
      <c r="C239" s="5"/>
      <c r="D239" s="5"/>
      <c r="E239" s="9"/>
    </row>
    <row r="240" spans="1:5" ht="13.5">
      <c r="A240" s="5"/>
      <c r="B240" s="5"/>
      <c r="C240" s="5"/>
      <c r="D240" s="5"/>
      <c r="E240" s="9"/>
    </row>
    <row r="241" spans="1:5" ht="13.5">
      <c r="A241" s="5"/>
      <c r="B241" s="5"/>
      <c r="C241" s="5"/>
      <c r="D241" s="5"/>
      <c r="E241" s="9"/>
    </row>
    <row r="242" spans="1:5" ht="13.5">
      <c r="A242" s="5"/>
      <c r="B242" s="5"/>
      <c r="C242" s="5"/>
      <c r="D242" s="5"/>
      <c r="E242" s="9"/>
    </row>
    <row r="243" spans="1:5" ht="13.5">
      <c r="A243" s="5"/>
      <c r="B243" s="5"/>
      <c r="C243" s="5"/>
      <c r="D243" s="5"/>
      <c r="E243" s="9"/>
    </row>
    <row r="244" spans="1:5" ht="13.5">
      <c r="A244" s="5"/>
      <c r="B244" s="5"/>
      <c r="C244" s="5"/>
      <c r="D244" s="5"/>
      <c r="E244" s="9"/>
    </row>
    <row r="245" spans="1:5" ht="13.5">
      <c r="A245" s="5"/>
      <c r="B245" s="5"/>
      <c r="C245" s="5"/>
      <c r="D245" s="5"/>
      <c r="E245" s="9"/>
    </row>
    <row r="246" spans="1:5" ht="13.5">
      <c r="A246" s="5"/>
      <c r="B246" s="5"/>
      <c r="C246" s="5"/>
      <c r="D246" s="5"/>
      <c r="E246" s="9"/>
    </row>
    <row r="247" spans="1:5" ht="13.5">
      <c r="A247" s="5"/>
      <c r="B247" s="5"/>
      <c r="C247" s="5"/>
      <c r="D247" s="5"/>
      <c r="E247" s="9"/>
    </row>
    <row r="248" spans="1:5" ht="13.5">
      <c r="A248" s="5"/>
      <c r="B248" s="5"/>
      <c r="C248" s="5"/>
      <c r="D248" s="5"/>
      <c r="E248" s="9"/>
    </row>
    <row r="249" spans="1:5" ht="13.5">
      <c r="A249" s="5"/>
      <c r="B249" s="5"/>
      <c r="C249" s="5"/>
      <c r="D249" s="5"/>
      <c r="E249" s="9"/>
    </row>
    <row r="250" spans="1:5" ht="13.5">
      <c r="A250" s="5"/>
      <c r="B250" s="5"/>
      <c r="C250" s="5"/>
      <c r="D250" s="5"/>
      <c r="E250" s="9"/>
    </row>
    <row r="251" spans="1:5" ht="13.5">
      <c r="A251" s="5"/>
      <c r="B251" s="5"/>
      <c r="C251" s="5"/>
      <c r="D251" s="5"/>
      <c r="E251" s="9"/>
    </row>
    <row r="252" spans="1:5" ht="13.5">
      <c r="A252" s="5"/>
      <c r="B252" s="5"/>
      <c r="C252" s="5"/>
      <c r="D252" s="5"/>
      <c r="E252" s="9"/>
    </row>
    <row r="253" spans="1:5" ht="13.5">
      <c r="A253" s="5"/>
      <c r="B253" s="5"/>
      <c r="C253" s="5"/>
      <c r="D253" s="5"/>
      <c r="E253" s="9"/>
    </row>
    <row r="254" spans="1:5" ht="13.5">
      <c r="A254" s="5"/>
      <c r="B254" s="5"/>
      <c r="C254" s="5"/>
      <c r="D254" s="5"/>
      <c r="E254" s="9"/>
    </row>
    <row r="255" spans="1:5" ht="13.5">
      <c r="A255" s="5"/>
      <c r="B255" s="5"/>
      <c r="C255" s="5"/>
      <c r="D255" s="5"/>
      <c r="E255" s="9"/>
    </row>
    <row r="256" spans="1:5" ht="13.5">
      <c r="A256" s="5"/>
      <c r="B256" s="5"/>
      <c r="C256" s="5"/>
      <c r="D256" s="5"/>
      <c r="E256" s="9"/>
    </row>
    <row r="257" spans="1:5" ht="13.5">
      <c r="A257" s="5"/>
      <c r="B257" s="5"/>
      <c r="C257" s="5"/>
      <c r="D257" s="5"/>
      <c r="E257" s="9"/>
    </row>
    <row r="258" spans="1:5" ht="13.5">
      <c r="A258" s="5"/>
      <c r="B258" s="5"/>
      <c r="C258" s="5"/>
      <c r="D258" s="5"/>
      <c r="E258" s="9"/>
    </row>
    <row r="259" spans="1:5" ht="13.5">
      <c r="A259" s="5"/>
      <c r="B259" s="5"/>
      <c r="C259" s="5"/>
      <c r="D259" s="5"/>
      <c r="E259" s="9"/>
    </row>
    <row r="260" spans="1:5" ht="13.5">
      <c r="A260" s="5"/>
      <c r="B260" s="5"/>
      <c r="C260" s="5"/>
      <c r="D260" s="5"/>
      <c r="E260" s="9"/>
    </row>
    <row r="261" spans="1:5" ht="13.5">
      <c r="A261" s="5"/>
      <c r="B261" s="5"/>
      <c r="C261" s="5"/>
      <c r="D261" s="5"/>
      <c r="E261" s="9"/>
    </row>
    <row r="262" spans="1:5" ht="13.5">
      <c r="A262" s="5"/>
      <c r="B262" s="5"/>
      <c r="C262" s="5"/>
      <c r="D262" s="5"/>
      <c r="E262" s="9"/>
    </row>
    <row r="263" spans="1:5" ht="13.5">
      <c r="A263" s="5"/>
      <c r="B263" s="5"/>
      <c r="C263" s="5"/>
      <c r="D263" s="5"/>
      <c r="E263" s="9"/>
    </row>
    <row r="264" spans="1:5" ht="13.5">
      <c r="A264" s="5"/>
      <c r="B264" s="5"/>
      <c r="C264" s="5"/>
      <c r="D264" s="5"/>
      <c r="E264" s="9"/>
    </row>
    <row r="265" spans="1:5" ht="13.5">
      <c r="A265" s="5"/>
      <c r="B265" s="5"/>
      <c r="C265" s="5"/>
      <c r="D265" s="5"/>
      <c r="E265" s="9"/>
    </row>
    <row r="266" spans="1:5" ht="13.5">
      <c r="A266" s="5"/>
      <c r="B266" s="5"/>
      <c r="C266" s="5"/>
      <c r="D266" s="5"/>
      <c r="E266" s="9"/>
    </row>
    <row r="267" spans="1:5" ht="13.5">
      <c r="A267" s="5"/>
      <c r="B267" s="5"/>
      <c r="C267" s="5"/>
      <c r="D267" s="5"/>
      <c r="E267" s="9"/>
    </row>
    <row r="268" spans="1:5" ht="13.5">
      <c r="A268" s="5"/>
      <c r="B268" s="5"/>
      <c r="C268" s="5"/>
      <c r="D268" s="5"/>
      <c r="E268" s="9"/>
    </row>
    <row r="269" spans="1:5" ht="13.5">
      <c r="A269" s="5"/>
      <c r="B269" s="5"/>
      <c r="C269" s="5"/>
      <c r="D269" s="5"/>
      <c r="E269" s="9"/>
    </row>
    <row r="270" spans="1:5" ht="13.5">
      <c r="A270" s="5"/>
      <c r="B270" s="5"/>
      <c r="C270" s="5"/>
      <c r="D270" s="5"/>
      <c r="E270" s="9"/>
    </row>
    <row r="271" spans="1:5" ht="13.5">
      <c r="A271" s="5"/>
      <c r="B271" s="5"/>
      <c r="C271" s="5"/>
      <c r="D271" s="5"/>
      <c r="E271" s="9"/>
    </row>
    <row r="272" spans="1:5" ht="13.5">
      <c r="A272" s="5"/>
      <c r="B272" s="5"/>
      <c r="C272" s="5"/>
      <c r="D272" s="5"/>
      <c r="E272" s="9"/>
    </row>
    <row r="273" spans="1:5" ht="13.5">
      <c r="A273" s="5"/>
      <c r="B273" s="5"/>
      <c r="C273" s="5"/>
      <c r="D273" s="5"/>
      <c r="E273" s="9"/>
    </row>
    <row r="274" spans="1:5" ht="13.5">
      <c r="A274" s="5"/>
      <c r="B274" s="5"/>
      <c r="C274" s="5"/>
      <c r="D274" s="5"/>
      <c r="E274" s="9"/>
    </row>
    <row r="275" spans="1:5" ht="13.5">
      <c r="A275" s="5"/>
      <c r="B275" s="5"/>
      <c r="C275" s="5"/>
      <c r="D275" s="5"/>
      <c r="E275" s="9"/>
    </row>
    <row r="276" spans="1:5" ht="13.5">
      <c r="A276" s="5"/>
      <c r="B276" s="5"/>
      <c r="C276" s="5"/>
      <c r="D276" s="5"/>
      <c r="E276" s="9"/>
    </row>
    <row r="277" spans="1:5" ht="13.5">
      <c r="A277" s="5"/>
      <c r="B277" s="5"/>
      <c r="C277" s="7"/>
      <c r="D277" s="5"/>
      <c r="E277" s="9"/>
    </row>
    <row r="278" spans="1:5" ht="13.5">
      <c r="A278" s="5"/>
      <c r="B278" s="5"/>
      <c r="C278" s="5"/>
      <c r="D278" s="5"/>
      <c r="E278" s="9"/>
    </row>
    <row r="279" spans="1:5" ht="13.5">
      <c r="A279" s="5"/>
      <c r="B279" s="5"/>
      <c r="C279" s="5"/>
      <c r="D279" s="5"/>
      <c r="E279" s="9"/>
    </row>
    <row r="280" spans="1:5" ht="13.5">
      <c r="A280" s="5"/>
      <c r="B280" s="5"/>
      <c r="C280" s="5"/>
      <c r="D280" s="5"/>
      <c r="E280" s="9"/>
    </row>
    <row r="281" spans="1:5" ht="13.5">
      <c r="A281" s="5"/>
      <c r="B281" s="5"/>
      <c r="C281" s="5"/>
      <c r="D281" s="5"/>
      <c r="E281" s="9"/>
    </row>
    <row r="282" spans="1:5" ht="13.5">
      <c r="A282" s="5"/>
      <c r="B282" s="5"/>
      <c r="C282" s="5"/>
      <c r="D282" s="5"/>
      <c r="E282" s="9"/>
    </row>
    <row r="283" spans="1:5" ht="13.5">
      <c r="A283" s="5"/>
      <c r="B283" s="5"/>
      <c r="C283" s="5"/>
      <c r="D283" s="5"/>
      <c r="E283" s="9"/>
    </row>
    <row r="284" spans="1:5" ht="13.5">
      <c r="A284" s="5"/>
      <c r="B284" s="5"/>
      <c r="C284" s="5"/>
      <c r="D284" s="5"/>
      <c r="E284" s="9"/>
    </row>
    <row r="285" spans="1:5" ht="13.5">
      <c r="A285" s="5"/>
      <c r="B285" s="5"/>
      <c r="C285" s="5"/>
      <c r="D285" s="5"/>
      <c r="E285" s="9"/>
    </row>
    <row r="286" spans="1:5" ht="13.5">
      <c r="A286" s="5"/>
      <c r="B286" s="5"/>
      <c r="C286" s="5"/>
      <c r="D286" s="5"/>
      <c r="E286" s="9"/>
    </row>
    <row r="287" spans="1:5" ht="13.5">
      <c r="A287" s="5"/>
      <c r="B287" s="5"/>
      <c r="C287" s="5"/>
      <c r="D287" s="5"/>
      <c r="E287" s="9"/>
    </row>
    <row r="288" spans="1:5" ht="13.5">
      <c r="A288" s="5"/>
      <c r="B288" s="5"/>
      <c r="C288" s="5"/>
      <c r="D288" s="5"/>
      <c r="E288" s="9"/>
    </row>
    <row r="289" spans="1:5" ht="13.5">
      <c r="A289" s="5"/>
      <c r="B289" s="5"/>
      <c r="C289" s="5"/>
      <c r="D289" s="5"/>
      <c r="E289" s="9"/>
    </row>
    <row r="290" spans="1:5" ht="13.5">
      <c r="A290" s="5"/>
      <c r="B290" s="5"/>
      <c r="C290" s="5"/>
      <c r="D290" s="5"/>
      <c r="E290" s="9"/>
    </row>
    <row r="291" spans="1:5" ht="13.5">
      <c r="A291" s="5"/>
      <c r="B291" s="5"/>
      <c r="C291" s="5"/>
      <c r="D291" s="5"/>
      <c r="E291" s="9"/>
    </row>
    <row r="292" spans="1:5" ht="13.5">
      <c r="A292" s="5"/>
      <c r="B292" s="5"/>
      <c r="C292" s="5"/>
      <c r="D292" s="5"/>
      <c r="E292" s="9"/>
    </row>
    <row r="293" spans="1:5" ht="13.5">
      <c r="A293" s="5"/>
      <c r="B293" s="5"/>
      <c r="C293" s="5"/>
      <c r="D293" s="5"/>
      <c r="E293" s="9"/>
    </row>
    <row r="294" spans="1:5" ht="13.5">
      <c r="A294" s="5"/>
      <c r="B294" s="5"/>
      <c r="C294" s="5"/>
      <c r="D294" s="5"/>
      <c r="E294" s="9"/>
    </row>
    <row r="295" spans="1:5" ht="13.5">
      <c r="A295" s="5"/>
      <c r="B295" s="5"/>
      <c r="C295" s="5"/>
      <c r="D295" s="5"/>
      <c r="E295" s="9"/>
    </row>
    <row r="296" spans="1:5" ht="13.5">
      <c r="A296" s="5"/>
      <c r="B296" s="5"/>
      <c r="C296" s="5"/>
      <c r="D296" s="5"/>
      <c r="E296" s="9"/>
    </row>
    <row r="297" spans="1:5" ht="13.5">
      <c r="A297" s="5"/>
      <c r="B297" s="5"/>
      <c r="C297" s="5"/>
      <c r="D297" s="5"/>
      <c r="E297" s="9"/>
    </row>
    <row r="298" spans="1:5" ht="13.5">
      <c r="A298" s="5"/>
      <c r="B298" s="5"/>
      <c r="C298" s="5"/>
      <c r="D298" s="5"/>
      <c r="E298" s="9"/>
    </row>
    <row r="299" spans="1:5" ht="13.5">
      <c r="A299" s="5"/>
      <c r="B299" s="5"/>
      <c r="C299" s="5"/>
      <c r="D299" s="5"/>
      <c r="E299" s="9"/>
    </row>
    <row r="300" spans="1:5" ht="13.5">
      <c r="A300" s="5"/>
      <c r="B300" s="5"/>
      <c r="C300" s="5"/>
      <c r="D300" s="5"/>
      <c r="E300" s="9"/>
    </row>
    <row r="301" spans="1:5" ht="13.5">
      <c r="A301" s="5"/>
      <c r="B301" s="5"/>
      <c r="C301" s="5"/>
      <c r="D301" s="5"/>
      <c r="E301" s="9"/>
    </row>
    <row r="302" spans="1:5" ht="13.5">
      <c r="A302" s="5"/>
      <c r="B302" s="5"/>
      <c r="C302" s="5"/>
      <c r="D302" s="5"/>
      <c r="E302" s="9"/>
    </row>
    <row r="303" spans="1:5" ht="13.5">
      <c r="A303" s="5"/>
      <c r="B303" s="5"/>
      <c r="C303" s="5"/>
      <c r="D303" s="5"/>
      <c r="E303" s="9"/>
    </row>
    <row r="304" spans="1:5" ht="13.5">
      <c r="A304" s="5"/>
      <c r="B304" s="5"/>
      <c r="C304" s="5"/>
      <c r="D304" s="5"/>
      <c r="E304" s="9"/>
    </row>
    <row r="305" spans="1:5" ht="13.5">
      <c r="A305" s="5"/>
      <c r="B305" s="5"/>
      <c r="C305" s="5"/>
      <c r="D305" s="5"/>
      <c r="E305" s="9"/>
    </row>
    <row r="306" spans="1:5" ht="13.5">
      <c r="A306" s="5"/>
      <c r="B306" s="5"/>
      <c r="C306" s="5"/>
      <c r="D306" s="5"/>
      <c r="E306" s="9"/>
    </row>
    <row r="307" spans="1:5" ht="13.5">
      <c r="A307" s="5"/>
      <c r="B307" s="5"/>
      <c r="C307" s="5"/>
      <c r="D307" s="5"/>
      <c r="E307" s="9"/>
    </row>
    <row r="308" spans="1:5" ht="13.5">
      <c r="A308" s="5"/>
      <c r="B308" s="5"/>
      <c r="C308" s="5"/>
      <c r="D308" s="5"/>
      <c r="E308" s="9"/>
    </row>
    <row r="309" spans="1:5" ht="13.5">
      <c r="A309" s="5"/>
      <c r="B309" s="5"/>
      <c r="C309" s="5"/>
      <c r="D309" s="5"/>
      <c r="E309" s="9"/>
    </row>
    <row r="310" spans="1:5" ht="13.5">
      <c r="A310" s="5"/>
      <c r="B310" s="5"/>
      <c r="C310" s="5"/>
      <c r="D310" s="5"/>
      <c r="E310" s="9"/>
    </row>
    <row r="311" spans="1:5" ht="13.5">
      <c r="A311" s="5"/>
      <c r="B311" s="5"/>
      <c r="C311" s="5"/>
      <c r="D311" s="5"/>
      <c r="E311" s="9"/>
    </row>
    <row r="312" spans="1:5" ht="13.5">
      <c r="A312" s="5"/>
      <c r="B312" s="5"/>
      <c r="C312" s="5"/>
      <c r="D312" s="5"/>
      <c r="E312" s="9"/>
    </row>
    <row r="313" spans="1:5" ht="13.5">
      <c r="A313" s="5"/>
      <c r="B313" s="5"/>
      <c r="C313" s="5"/>
      <c r="D313" s="5"/>
      <c r="E313" s="9"/>
    </row>
    <row r="314" spans="1:5" ht="13.5">
      <c r="A314" s="5"/>
      <c r="B314" s="5"/>
      <c r="C314" s="6"/>
      <c r="D314" s="5"/>
      <c r="E314" s="9"/>
    </row>
    <row r="315" spans="1:5" ht="13.5">
      <c r="A315" s="5"/>
      <c r="B315" s="5"/>
      <c r="C315" s="5"/>
      <c r="D315" s="5"/>
      <c r="E315" s="9"/>
    </row>
    <row r="316" spans="1:5" ht="13.5">
      <c r="A316" s="5"/>
      <c r="B316" s="5"/>
      <c r="C316" s="5"/>
      <c r="D316" s="5"/>
      <c r="E316" s="9"/>
    </row>
    <row r="317" spans="1:5" ht="13.5">
      <c r="A317" s="5"/>
      <c r="B317" s="5"/>
      <c r="C317" s="5"/>
      <c r="D317" s="5"/>
      <c r="E317" s="9"/>
    </row>
    <row r="318" spans="1:5" ht="13.5">
      <c r="A318" s="5"/>
      <c r="B318" s="5"/>
      <c r="C318" s="5"/>
      <c r="D318" s="5"/>
      <c r="E318" s="9"/>
    </row>
    <row r="319" spans="1:5" ht="13.5">
      <c r="A319" s="5"/>
      <c r="B319" s="5"/>
      <c r="C319" s="5"/>
      <c r="D319" s="5"/>
      <c r="E319" s="9"/>
    </row>
    <row r="320" spans="1:5" ht="13.5">
      <c r="A320" s="5"/>
      <c r="B320" s="5"/>
      <c r="C320" s="5"/>
      <c r="D320" s="5"/>
      <c r="E320" s="9"/>
    </row>
    <row r="321" spans="1:5" ht="13.5">
      <c r="A321" s="5"/>
      <c r="B321" s="5"/>
      <c r="C321" s="5"/>
      <c r="D321" s="5"/>
      <c r="E321" s="9"/>
    </row>
    <row r="322" spans="1:5" ht="13.5">
      <c r="A322" s="5"/>
      <c r="B322" s="5"/>
      <c r="C322" s="5"/>
      <c r="D322" s="5"/>
      <c r="E322" s="9"/>
    </row>
    <row r="323" spans="1:5" ht="13.5">
      <c r="A323" s="5"/>
      <c r="B323" s="5"/>
      <c r="C323" s="5"/>
      <c r="D323" s="5"/>
      <c r="E323" s="9"/>
    </row>
    <row r="324" spans="1:5" ht="13.5">
      <c r="A324" s="5"/>
      <c r="B324" s="5"/>
      <c r="C324" s="5"/>
      <c r="D324" s="5"/>
      <c r="E324" s="9"/>
    </row>
    <row r="325" spans="1:5" ht="13.5">
      <c r="A325" s="5"/>
      <c r="B325" s="5"/>
      <c r="C325" s="5"/>
      <c r="D325" s="5"/>
      <c r="E325" s="9"/>
    </row>
    <row r="326" spans="1:5" ht="13.5">
      <c r="A326" s="5"/>
      <c r="B326" s="5"/>
      <c r="C326" s="5"/>
      <c r="D326" s="5"/>
      <c r="E326" s="9"/>
    </row>
    <row r="327" spans="1:5" ht="13.5">
      <c r="A327" s="5"/>
      <c r="B327" s="5"/>
      <c r="C327" s="5"/>
      <c r="D327" s="5"/>
      <c r="E327" s="9"/>
    </row>
    <row r="328" spans="1:5" ht="13.5">
      <c r="A328" s="5"/>
      <c r="B328" s="5"/>
      <c r="C328" s="6"/>
      <c r="D328" s="5"/>
      <c r="E328" s="9"/>
    </row>
    <row r="329" spans="1:5" ht="13.5">
      <c r="A329" s="5"/>
      <c r="B329" s="5"/>
      <c r="C329" s="5"/>
      <c r="D329" s="5"/>
      <c r="E329" s="9"/>
    </row>
    <row r="330" spans="1:5" ht="13.5">
      <c r="A330" s="5"/>
      <c r="B330" s="5"/>
      <c r="C330" s="5"/>
      <c r="D330" s="5"/>
      <c r="E330" s="9"/>
    </row>
    <row r="331" spans="1:5" ht="13.5">
      <c r="A331" s="5"/>
      <c r="B331" s="5"/>
      <c r="C331" s="5"/>
      <c r="D331" s="5"/>
      <c r="E331" s="9"/>
    </row>
    <row r="332" spans="1:5" ht="13.5">
      <c r="A332" s="5"/>
      <c r="B332" s="5"/>
      <c r="C332" s="5"/>
      <c r="D332" s="5"/>
      <c r="E332" s="9"/>
    </row>
    <row r="333" spans="1:5" ht="13.5">
      <c r="A333" s="5"/>
      <c r="B333" s="5"/>
      <c r="C333" s="5"/>
      <c r="D333" s="5"/>
      <c r="E333" s="9"/>
    </row>
    <row r="334" spans="1:5" ht="13.5">
      <c r="A334" s="5"/>
      <c r="B334" s="5"/>
      <c r="C334" s="5"/>
      <c r="D334" s="5"/>
      <c r="E334" s="9"/>
    </row>
    <row r="335" spans="1:5" ht="13.5">
      <c r="A335" s="5"/>
      <c r="B335" s="5"/>
      <c r="C335" s="5"/>
      <c r="D335" s="5"/>
      <c r="E335" s="9"/>
    </row>
    <row r="336" spans="1:5" ht="13.5">
      <c r="A336" s="5"/>
      <c r="B336" s="5"/>
      <c r="C336" s="5"/>
      <c r="D336" s="5"/>
      <c r="E336" s="9"/>
    </row>
    <row r="337" spans="1:5" ht="13.5">
      <c r="A337" s="5"/>
      <c r="B337" s="5"/>
      <c r="C337" s="5"/>
      <c r="D337" s="5"/>
      <c r="E337" s="9"/>
    </row>
    <row r="338" spans="1:5" ht="13.5">
      <c r="A338" s="5"/>
      <c r="B338" s="5"/>
      <c r="C338" s="5"/>
      <c r="D338" s="5"/>
      <c r="E338" s="9"/>
    </row>
    <row r="339" spans="1:5" ht="13.5">
      <c r="A339" s="5"/>
      <c r="B339" s="5"/>
      <c r="C339" s="5"/>
      <c r="D339" s="5"/>
      <c r="E339" s="9"/>
    </row>
    <row r="340" spans="1:5" ht="13.5">
      <c r="A340" s="5"/>
      <c r="B340" s="5"/>
      <c r="C340" s="5"/>
      <c r="D340" s="5"/>
      <c r="E340" s="9"/>
    </row>
    <row r="341" spans="1:5" ht="13.5">
      <c r="A341" s="5"/>
      <c r="B341" s="5"/>
      <c r="C341" s="5"/>
      <c r="D341" s="5"/>
      <c r="E341" s="9"/>
    </row>
    <row r="342" spans="1:5" ht="13.5">
      <c r="A342" s="5"/>
      <c r="B342" s="5"/>
      <c r="C342" s="5"/>
      <c r="D342" s="5"/>
      <c r="E342" s="9"/>
    </row>
    <row r="343" spans="1:5" ht="13.5">
      <c r="A343" s="5"/>
      <c r="B343" s="5"/>
      <c r="C343" s="5"/>
      <c r="D343" s="5"/>
      <c r="E343" s="9"/>
    </row>
    <row r="344" spans="1:5" ht="13.5">
      <c r="A344" s="5"/>
      <c r="B344" s="5"/>
      <c r="C344" s="5"/>
      <c r="D344" s="5"/>
      <c r="E344" s="9"/>
    </row>
    <row r="345" spans="1:5" ht="13.5">
      <c r="A345" s="5"/>
      <c r="B345" s="5"/>
      <c r="C345" s="5"/>
      <c r="D345" s="5"/>
      <c r="E345" s="9"/>
    </row>
    <row r="346" spans="1:5" ht="13.5">
      <c r="A346" s="5"/>
      <c r="B346" s="5"/>
      <c r="C346" s="5"/>
      <c r="D346" s="5"/>
      <c r="E346" s="9"/>
    </row>
    <row r="347" spans="1:5" ht="13.5">
      <c r="A347" s="5"/>
      <c r="B347" s="5"/>
      <c r="C347" s="5"/>
      <c r="D347" s="5"/>
      <c r="E347" s="9"/>
    </row>
    <row r="348" spans="1:5" ht="13.5">
      <c r="A348" s="5"/>
      <c r="B348" s="5"/>
      <c r="C348" s="5"/>
      <c r="D348" s="5"/>
      <c r="E348" s="9"/>
    </row>
    <row r="349" spans="1:5" ht="13.5">
      <c r="A349" s="5"/>
      <c r="B349" s="5"/>
      <c r="C349" s="5"/>
      <c r="D349" s="5"/>
      <c r="E349" s="9"/>
    </row>
    <row r="350" spans="1:5" ht="13.5">
      <c r="A350" s="5"/>
      <c r="B350" s="5"/>
      <c r="C350" s="5"/>
      <c r="D350" s="5"/>
      <c r="E350" s="9"/>
    </row>
    <row r="351" spans="1:5" ht="13.5">
      <c r="A351" s="5"/>
      <c r="B351" s="5"/>
      <c r="C351" s="5"/>
      <c r="D351" s="5"/>
      <c r="E351" s="9"/>
    </row>
    <row r="352" spans="1:5" ht="13.5">
      <c r="A352" s="5"/>
      <c r="B352" s="5"/>
      <c r="C352" s="5"/>
      <c r="D352" s="5"/>
      <c r="E352" s="9"/>
    </row>
    <row r="353" spans="1:5" ht="13.5">
      <c r="A353" s="5"/>
      <c r="B353" s="5"/>
      <c r="C353" s="5"/>
      <c r="D353" s="5"/>
      <c r="E353" s="9"/>
    </row>
    <row r="354" spans="1:5" ht="13.5">
      <c r="A354" s="5"/>
      <c r="B354" s="5"/>
      <c r="C354" s="5"/>
      <c r="D354" s="5"/>
      <c r="E354" s="9"/>
    </row>
    <row r="355" spans="1:5" ht="13.5">
      <c r="A355" s="5"/>
      <c r="B355" s="5"/>
      <c r="C355" s="5"/>
      <c r="D355" s="5"/>
      <c r="E355" s="9"/>
    </row>
    <row r="356" spans="1:5" ht="13.5">
      <c r="A356" s="5"/>
      <c r="B356" s="5"/>
      <c r="C356" s="5"/>
      <c r="D356" s="5"/>
      <c r="E356" s="9"/>
    </row>
    <row r="357" spans="1:5" ht="13.5">
      <c r="A357" s="5"/>
      <c r="B357" s="5"/>
      <c r="C357" s="5"/>
      <c r="D357" s="5"/>
      <c r="E357" s="9"/>
    </row>
    <row r="358" spans="1:5" ht="13.5">
      <c r="A358" s="5"/>
      <c r="B358" s="5"/>
      <c r="C358" s="5"/>
      <c r="D358" s="5"/>
      <c r="E358" s="9"/>
    </row>
    <row r="359" spans="1:5" ht="13.5">
      <c r="A359" s="5"/>
      <c r="B359" s="5"/>
      <c r="C359" s="5"/>
      <c r="D359" s="5"/>
      <c r="E359" s="9"/>
    </row>
    <row r="360" spans="1:5" ht="13.5">
      <c r="A360" s="5"/>
      <c r="B360" s="5"/>
      <c r="C360" s="5"/>
      <c r="D360" s="5"/>
      <c r="E360" s="9"/>
    </row>
    <row r="361" spans="1:5" ht="13.5">
      <c r="A361" s="5"/>
      <c r="B361" s="5"/>
      <c r="C361" s="5"/>
      <c r="D361" s="5"/>
      <c r="E361" s="9"/>
    </row>
    <row r="362" spans="1:5" ht="13.5">
      <c r="A362" s="5"/>
      <c r="B362" s="5"/>
      <c r="C362" s="5"/>
      <c r="D362" s="5"/>
      <c r="E362" s="9"/>
    </row>
    <row r="363" spans="1:5" ht="13.5">
      <c r="A363" s="5"/>
      <c r="B363" s="5"/>
      <c r="C363" s="5"/>
      <c r="D363" s="5"/>
      <c r="E363" s="9"/>
    </row>
    <row r="364" spans="1:5" ht="13.5">
      <c r="A364" s="5"/>
      <c r="B364" s="5"/>
      <c r="C364" s="5"/>
      <c r="D364" s="5"/>
      <c r="E364" s="9"/>
    </row>
    <row r="365" spans="1:5" ht="13.5">
      <c r="A365" s="5"/>
      <c r="B365" s="5"/>
      <c r="C365" s="5"/>
      <c r="D365" s="5"/>
      <c r="E365" s="9"/>
    </row>
    <row r="366" spans="1:5" ht="13.5">
      <c r="A366" s="5"/>
      <c r="B366" s="5"/>
      <c r="C366" s="5"/>
      <c r="D366" s="5"/>
      <c r="E366" s="9"/>
    </row>
    <row r="367" spans="1:5" ht="13.5">
      <c r="A367" s="5"/>
      <c r="B367" s="5"/>
      <c r="C367" s="5"/>
      <c r="D367" s="5"/>
      <c r="E367" s="9"/>
    </row>
    <row r="368" spans="1:5" ht="13.5">
      <c r="A368" s="5"/>
      <c r="B368" s="5"/>
      <c r="C368" s="5"/>
      <c r="D368" s="5"/>
      <c r="E368" s="9"/>
    </row>
    <row r="369" spans="1:5" ht="13.5">
      <c r="A369" s="5"/>
      <c r="B369" s="5"/>
      <c r="C369" s="5"/>
      <c r="D369" s="5"/>
      <c r="E369" s="9"/>
    </row>
    <row r="370" spans="1:5" ht="13.5">
      <c r="A370" s="5"/>
      <c r="B370" s="5"/>
      <c r="C370" s="5"/>
      <c r="D370" s="5"/>
      <c r="E370" s="9"/>
    </row>
    <row r="371" spans="1:5" ht="13.5">
      <c r="A371" s="5"/>
      <c r="B371" s="5"/>
      <c r="C371" s="5"/>
      <c r="D371" s="5"/>
      <c r="E371" s="9"/>
    </row>
    <row r="372" spans="1:5" ht="13.5">
      <c r="A372" s="5"/>
      <c r="B372" s="5"/>
      <c r="C372" s="5"/>
      <c r="D372" s="5"/>
      <c r="E372" s="9"/>
    </row>
    <row r="373" spans="1:5" ht="13.5">
      <c r="A373" s="5"/>
      <c r="B373" s="5"/>
      <c r="C373" s="5"/>
      <c r="D373" s="5"/>
      <c r="E373" s="9"/>
    </row>
    <row r="374" spans="1:5" ht="13.5">
      <c r="A374" s="5"/>
      <c r="B374" s="5"/>
      <c r="C374" s="6"/>
      <c r="D374" s="5"/>
      <c r="E374" s="9"/>
    </row>
    <row r="375" spans="1:5" ht="13.5">
      <c r="A375" s="5"/>
      <c r="B375" s="5"/>
      <c r="C375" s="5"/>
      <c r="D375" s="5"/>
      <c r="E375" s="9"/>
    </row>
    <row r="376" spans="1:5" ht="13.5">
      <c r="A376" s="5"/>
      <c r="B376" s="5"/>
      <c r="C376" s="5"/>
      <c r="D376" s="5"/>
      <c r="E376" s="9"/>
    </row>
    <row r="377" spans="1:5" ht="13.5">
      <c r="A377" s="5"/>
      <c r="B377" s="5"/>
      <c r="C377" s="5"/>
      <c r="D377" s="5"/>
      <c r="E377" s="9"/>
    </row>
    <row r="378" spans="1:5" ht="13.5">
      <c r="A378" s="5"/>
      <c r="B378" s="5"/>
      <c r="C378" s="5"/>
      <c r="D378" s="5"/>
      <c r="E378" s="9"/>
    </row>
    <row r="379" spans="1:5" ht="13.5">
      <c r="A379" s="5"/>
      <c r="B379" s="5"/>
      <c r="C379" s="5"/>
      <c r="D379" s="5"/>
      <c r="E379" s="9"/>
    </row>
    <row r="380" spans="1:5" ht="13.5">
      <c r="A380" s="5"/>
      <c r="B380" s="5"/>
      <c r="C380" s="5"/>
      <c r="D380" s="5"/>
      <c r="E380" s="9"/>
    </row>
    <row r="381" spans="1:5" ht="13.5">
      <c r="A381" s="5"/>
      <c r="B381" s="5"/>
      <c r="C381" s="5"/>
      <c r="D381" s="5"/>
      <c r="E381" s="9"/>
    </row>
    <row r="382" spans="1:5" ht="13.5">
      <c r="A382" s="5"/>
      <c r="B382" s="5"/>
      <c r="C382" s="5"/>
      <c r="D382" s="5"/>
      <c r="E382" s="9"/>
    </row>
    <row r="383" spans="1:5" ht="13.5">
      <c r="A383" s="5"/>
      <c r="B383" s="5"/>
      <c r="C383" s="5"/>
      <c r="D383" s="5"/>
      <c r="E383" s="9"/>
    </row>
    <row r="384" spans="1:5" ht="13.5">
      <c r="A384" s="5"/>
      <c r="B384" s="5"/>
      <c r="C384" s="5"/>
      <c r="D384" s="5"/>
      <c r="E384" s="9"/>
    </row>
    <row r="385" spans="1:5" ht="13.5">
      <c r="A385" s="5"/>
      <c r="B385" s="5"/>
      <c r="C385" s="5"/>
      <c r="D385" s="5"/>
      <c r="E385" s="9"/>
    </row>
    <row r="386" spans="1:5" ht="13.5">
      <c r="A386" s="5"/>
      <c r="B386" s="5"/>
      <c r="C386" s="5"/>
      <c r="D386" s="5"/>
      <c r="E386" s="9"/>
    </row>
    <row r="387" spans="1:5" ht="13.5">
      <c r="A387" s="5"/>
      <c r="B387" s="5"/>
      <c r="C387" s="5"/>
      <c r="D387" s="5"/>
      <c r="E387" s="9"/>
    </row>
    <row r="388" spans="1:5" ht="13.5">
      <c r="A388" s="5"/>
      <c r="B388" s="5"/>
      <c r="C388" s="5"/>
      <c r="D388" s="5"/>
      <c r="E388" s="9"/>
    </row>
    <row r="389" spans="1:5" ht="13.5">
      <c r="A389" s="5"/>
      <c r="B389" s="5"/>
      <c r="C389" s="5"/>
      <c r="D389" s="5"/>
      <c r="E389" s="9"/>
    </row>
    <row r="390" spans="1:5" ht="13.5">
      <c r="A390" s="5"/>
      <c r="B390" s="5"/>
      <c r="C390" s="5"/>
      <c r="D390" s="5"/>
      <c r="E390" s="9"/>
    </row>
    <row r="391" spans="1:5" ht="13.5">
      <c r="A391" s="5"/>
      <c r="B391" s="5"/>
      <c r="C391" s="5"/>
      <c r="D391" s="5"/>
      <c r="E391" s="9"/>
    </row>
    <row r="392" spans="1:5" ht="13.5">
      <c r="A392" s="5"/>
      <c r="B392" s="5"/>
      <c r="C392" s="7"/>
      <c r="D392" s="5"/>
      <c r="E392" s="9"/>
    </row>
    <row r="393" spans="1:5" ht="13.5">
      <c r="A393" s="5"/>
      <c r="B393" s="5"/>
      <c r="C393" s="5"/>
      <c r="D393" s="5"/>
      <c r="E393" s="9"/>
    </row>
    <row r="394" spans="1:5" ht="13.5">
      <c r="A394" s="5"/>
      <c r="B394" s="5"/>
      <c r="C394" s="5"/>
      <c r="D394" s="5"/>
      <c r="E394" s="9"/>
    </row>
    <row r="395" spans="1:5" ht="13.5">
      <c r="A395" s="5"/>
      <c r="B395" s="5"/>
      <c r="C395" s="5"/>
      <c r="D395" s="5"/>
      <c r="E395" s="9"/>
    </row>
    <row r="396" spans="1:5" ht="13.5">
      <c r="A396" s="5"/>
      <c r="B396" s="5"/>
      <c r="C396" s="5"/>
      <c r="D396" s="5"/>
      <c r="E396" s="9"/>
    </row>
    <row r="397" spans="1:5" ht="13.5">
      <c r="A397" s="5"/>
      <c r="B397" s="5"/>
      <c r="C397" s="5"/>
      <c r="D397" s="5"/>
      <c r="E397" s="9"/>
    </row>
    <row r="398" spans="1:5" ht="13.5">
      <c r="A398" s="5"/>
      <c r="B398" s="5"/>
      <c r="C398" s="5"/>
      <c r="D398" s="5"/>
      <c r="E398" s="9"/>
    </row>
    <row r="399" spans="1:5" ht="13.5">
      <c r="A399" s="5"/>
      <c r="B399" s="5"/>
      <c r="C399" s="5"/>
      <c r="D399" s="5"/>
      <c r="E399" s="9"/>
    </row>
    <row r="400" spans="1:5" ht="13.5">
      <c r="A400" s="5"/>
      <c r="B400" s="5"/>
      <c r="C400" s="5"/>
      <c r="D400" s="5"/>
      <c r="E400" s="9"/>
    </row>
    <row r="401" spans="1:5" ht="13.5">
      <c r="A401" s="5"/>
      <c r="B401" s="5"/>
      <c r="C401" s="5"/>
      <c r="D401" s="5"/>
      <c r="E401" s="9"/>
    </row>
    <row r="402" spans="1:5" ht="13.5">
      <c r="A402" s="5"/>
      <c r="B402" s="5"/>
      <c r="C402" s="5"/>
      <c r="D402" s="5"/>
      <c r="E402" s="9"/>
    </row>
    <row r="403" spans="1:5" ht="13.5">
      <c r="A403" s="5"/>
      <c r="B403" s="5"/>
      <c r="C403" s="7"/>
      <c r="D403" s="5"/>
      <c r="E403" s="9"/>
    </row>
    <row r="404" spans="1:5" ht="13.5">
      <c r="A404" s="5"/>
      <c r="B404" s="5"/>
      <c r="C404" s="5"/>
      <c r="D404" s="5"/>
      <c r="E404" s="9"/>
    </row>
    <row r="405" spans="1:5" ht="13.5">
      <c r="A405" s="5"/>
      <c r="B405" s="5"/>
      <c r="C405" s="5"/>
      <c r="D405" s="5"/>
      <c r="E405" s="9"/>
    </row>
    <row r="406" spans="1:5" ht="13.5">
      <c r="A406" s="5"/>
      <c r="B406" s="5"/>
      <c r="C406" s="5"/>
      <c r="D406" s="5"/>
      <c r="E406" s="9"/>
    </row>
    <row r="407" spans="1:5" ht="13.5">
      <c r="A407" s="5"/>
      <c r="B407" s="5"/>
      <c r="C407" s="5"/>
      <c r="D407" s="5"/>
      <c r="E407" s="9"/>
    </row>
    <row r="408" spans="1:5" ht="13.5">
      <c r="A408" s="5"/>
      <c r="B408" s="5"/>
      <c r="C408" s="5"/>
      <c r="D408" s="5"/>
      <c r="E408" s="9"/>
    </row>
    <row r="409" spans="1:5" ht="13.5">
      <c r="A409" s="5"/>
      <c r="B409" s="5"/>
      <c r="C409" s="5"/>
      <c r="D409" s="5"/>
      <c r="E409" s="9"/>
    </row>
    <row r="410" spans="1:5" ht="13.5">
      <c r="A410" s="5"/>
      <c r="B410" s="5"/>
      <c r="C410" s="5"/>
      <c r="D410" s="5"/>
      <c r="E410" s="9"/>
    </row>
    <row r="411" spans="1:5" ht="13.5">
      <c r="A411" s="5"/>
      <c r="B411" s="5"/>
      <c r="C411" s="5"/>
      <c r="D411" s="5"/>
      <c r="E411" s="9"/>
    </row>
    <row r="412" spans="1:5" ht="13.5">
      <c r="A412" s="5"/>
      <c r="B412" s="5"/>
      <c r="C412" s="5"/>
      <c r="D412" s="5"/>
      <c r="E412" s="9"/>
    </row>
    <row r="413" spans="1:5" ht="13.5">
      <c r="A413" s="5"/>
      <c r="B413" s="5"/>
      <c r="C413" s="5"/>
      <c r="D413" s="5"/>
      <c r="E413" s="9"/>
    </row>
    <row r="414" spans="1:5" ht="13.5">
      <c r="A414" s="5"/>
      <c r="B414" s="5"/>
      <c r="C414" s="5"/>
      <c r="D414" s="5"/>
      <c r="E414" s="9"/>
    </row>
    <row r="415" spans="1:5" ht="13.5">
      <c r="A415" s="5"/>
      <c r="B415" s="5"/>
      <c r="C415" s="5"/>
      <c r="D415" s="5"/>
      <c r="E415" s="9"/>
    </row>
    <row r="416" spans="1:5" ht="13.5">
      <c r="A416" s="5"/>
      <c r="B416" s="5"/>
      <c r="C416" s="5"/>
      <c r="D416" s="5"/>
      <c r="E416" s="9"/>
    </row>
    <row r="417" spans="1:5" ht="13.5">
      <c r="A417" s="5"/>
      <c r="B417" s="5"/>
      <c r="C417" s="5"/>
      <c r="D417" s="5"/>
      <c r="E417" s="9"/>
    </row>
    <row r="418" spans="1:5" ht="13.5">
      <c r="A418" s="5"/>
      <c r="B418" s="5"/>
      <c r="C418" s="5"/>
      <c r="D418" s="5"/>
      <c r="E418" s="9"/>
    </row>
    <row r="419" spans="1:5" ht="13.5">
      <c r="A419" s="5"/>
      <c r="B419" s="5"/>
      <c r="C419" s="5"/>
      <c r="D419" s="5"/>
      <c r="E419" s="9"/>
    </row>
    <row r="420" spans="1:5" ht="13.5">
      <c r="A420" s="5"/>
      <c r="B420" s="5"/>
      <c r="C420" s="5"/>
      <c r="D420" s="5"/>
      <c r="E420" s="9"/>
    </row>
    <row r="421" spans="1:5" ht="13.5">
      <c r="A421" s="5"/>
      <c r="B421" s="5"/>
      <c r="C421" s="5"/>
      <c r="D421" s="5"/>
      <c r="E421" s="9"/>
    </row>
    <row r="422" spans="1:5" ht="13.5">
      <c r="A422" s="5"/>
      <c r="B422" s="5"/>
      <c r="C422" s="5"/>
      <c r="D422" s="5"/>
      <c r="E422" s="9"/>
    </row>
    <row r="423" spans="1:5" ht="13.5">
      <c r="A423" s="5"/>
      <c r="B423" s="5"/>
      <c r="C423" s="5"/>
      <c r="D423" s="5"/>
      <c r="E423" s="9"/>
    </row>
    <row r="424" spans="1:5" ht="13.5">
      <c r="A424" s="5"/>
      <c r="B424" s="5"/>
      <c r="C424" s="5"/>
      <c r="D424" s="5"/>
      <c r="E424" s="9"/>
    </row>
    <row r="425" spans="1:5" ht="13.5">
      <c r="A425" s="5"/>
      <c r="B425" s="5"/>
      <c r="C425" s="5"/>
      <c r="D425" s="5"/>
      <c r="E425" s="9"/>
    </row>
    <row r="426" spans="1:5" ht="13.5">
      <c r="A426" s="5"/>
      <c r="B426" s="5"/>
      <c r="C426" s="5"/>
      <c r="D426" s="5"/>
      <c r="E426" s="9"/>
    </row>
    <row r="427" spans="1:5" ht="13.5">
      <c r="A427" s="5"/>
      <c r="B427" s="5"/>
      <c r="C427" s="5"/>
      <c r="D427" s="5"/>
      <c r="E427" s="9"/>
    </row>
    <row r="428" spans="1:5" ht="13.5">
      <c r="A428" s="5"/>
      <c r="B428" s="5"/>
      <c r="C428" s="5"/>
      <c r="D428" s="5"/>
      <c r="E428" s="9"/>
    </row>
    <row r="429" spans="1:5" ht="13.5">
      <c r="A429" s="5"/>
      <c r="B429" s="5"/>
      <c r="C429" s="5"/>
      <c r="D429" s="5"/>
      <c r="E429" s="9"/>
    </row>
    <row r="430" spans="1:5" ht="13.5">
      <c r="A430" s="5"/>
      <c r="B430" s="5"/>
      <c r="C430" s="5"/>
      <c r="D430" s="5"/>
      <c r="E430" s="9"/>
    </row>
    <row r="431" spans="1:5" ht="13.5">
      <c r="A431" s="5"/>
      <c r="B431" s="5"/>
      <c r="C431" s="5"/>
      <c r="D431" s="5"/>
      <c r="E431" s="9"/>
    </row>
    <row r="432" spans="1:5" ht="13.5">
      <c r="A432" s="5"/>
      <c r="B432" s="5"/>
      <c r="C432" s="5"/>
      <c r="D432" s="5"/>
      <c r="E432" s="9"/>
    </row>
    <row r="433" spans="1:5" ht="13.5">
      <c r="A433" s="5"/>
      <c r="B433" s="5"/>
      <c r="C433" s="5"/>
      <c r="D433" s="5"/>
      <c r="E433" s="9"/>
    </row>
    <row r="434" spans="1:5" ht="13.5">
      <c r="A434" s="5"/>
      <c r="B434" s="5"/>
      <c r="C434" s="5"/>
      <c r="D434" s="5"/>
      <c r="E434" s="9"/>
    </row>
    <row r="435" spans="1:5" ht="13.5">
      <c r="A435" s="5"/>
      <c r="B435" s="5"/>
      <c r="C435" s="5"/>
      <c r="D435" s="5"/>
      <c r="E435" s="9"/>
    </row>
    <row r="436" spans="1:5" ht="13.5">
      <c r="A436" s="5"/>
      <c r="B436" s="5"/>
      <c r="C436" s="5"/>
      <c r="D436" s="5"/>
      <c r="E436" s="9"/>
    </row>
    <row r="437" spans="1:5" ht="13.5">
      <c r="A437" s="5"/>
      <c r="B437" s="5"/>
      <c r="C437" s="5"/>
      <c r="D437" s="5"/>
      <c r="E437" s="9"/>
    </row>
    <row r="438" spans="1:5" ht="13.5">
      <c r="A438" s="5"/>
      <c r="B438" s="5"/>
      <c r="C438" s="5"/>
      <c r="D438" s="5"/>
      <c r="E438" s="9"/>
    </row>
    <row r="439" spans="1:5" ht="13.5">
      <c r="A439" s="5"/>
      <c r="B439" s="5"/>
      <c r="C439" s="5"/>
      <c r="D439" s="5"/>
      <c r="E439" s="9"/>
    </row>
    <row r="440" spans="1:5" ht="13.5">
      <c r="A440" s="5"/>
      <c r="B440" s="5"/>
      <c r="C440" s="5"/>
      <c r="D440" s="5"/>
      <c r="E440" s="9"/>
    </row>
    <row r="441" spans="1:5" ht="13.5">
      <c r="A441" s="5"/>
      <c r="B441" s="5"/>
      <c r="C441" s="5"/>
      <c r="D441" s="5"/>
      <c r="E441" s="9"/>
    </row>
    <row r="442" spans="1:5" ht="13.5">
      <c r="A442" s="5"/>
      <c r="B442" s="5"/>
      <c r="C442" s="5"/>
      <c r="D442" s="5"/>
      <c r="E442" s="9"/>
    </row>
    <row r="443" spans="1:5" ht="13.5">
      <c r="A443" s="5"/>
      <c r="B443" s="5"/>
      <c r="C443" s="5"/>
      <c r="D443" s="5"/>
      <c r="E443" s="9"/>
    </row>
    <row r="444" spans="1:5" ht="13.5">
      <c r="A444" s="5"/>
      <c r="B444" s="5"/>
      <c r="C444" s="5"/>
      <c r="D444" s="5"/>
      <c r="E444" s="9"/>
    </row>
    <row r="445" spans="1:5" ht="13.5">
      <c r="A445" s="5"/>
      <c r="B445" s="5"/>
      <c r="C445" s="5"/>
      <c r="D445" s="5"/>
      <c r="E445" s="9"/>
    </row>
    <row r="446" spans="1:5" ht="13.5">
      <c r="A446" s="5"/>
      <c r="B446" s="5"/>
      <c r="C446" s="5"/>
      <c r="D446" s="5"/>
      <c r="E446" s="9"/>
    </row>
    <row r="447" spans="1:5" ht="13.5">
      <c r="A447" s="5"/>
      <c r="B447" s="5"/>
      <c r="C447" s="5"/>
      <c r="D447" s="5"/>
      <c r="E447" s="9"/>
    </row>
    <row r="448" spans="1:5" ht="13.5">
      <c r="A448" s="5"/>
      <c r="B448" s="5"/>
      <c r="C448" s="5"/>
      <c r="D448" s="5"/>
      <c r="E448" s="9"/>
    </row>
    <row r="449" spans="1:5" ht="13.5">
      <c r="A449" s="5"/>
      <c r="B449" s="5"/>
      <c r="C449" s="5"/>
      <c r="D449" s="5"/>
      <c r="E449" s="9"/>
    </row>
    <row r="450" spans="1:5" ht="13.5">
      <c r="A450" s="5"/>
      <c r="B450" s="5"/>
      <c r="C450" s="5"/>
      <c r="D450" s="5"/>
      <c r="E450" s="9"/>
    </row>
    <row r="451" spans="1:5" ht="13.5">
      <c r="A451" s="5"/>
      <c r="B451" s="5"/>
      <c r="C451" s="5"/>
      <c r="D451" s="5"/>
      <c r="E451" s="9"/>
    </row>
    <row r="452" spans="1:5" ht="13.5">
      <c r="A452" s="5"/>
      <c r="B452" s="5"/>
      <c r="C452" s="5"/>
      <c r="D452" s="5"/>
      <c r="E452" s="9"/>
    </row>
    <row r="453" spans="1:5" ht="13.5">
      <c r="A453" s="5"/>
      <c r="B453" s="5"/>
      <c r="C453" s="5"/>
      <c r="D453" s="5"/>
      <c r="E453" s="9"/>
    </row>
    <row r="454" spans="1:5" ht="13.5">
      <c r="A454" s="5"/>
      <c r="B454" s="5"/>
      <c r="C454" s="6"/>
      <c r="D454" s="5"/>
      <c r="E454" s="9"/>
    </row>
    <row r="455" spans="1:5" ht="13.5">
      <c r="A455" s="5"/>
      <c r="B455" s="5"/>
      <c r="C455" s="5"/>
      <c r="D455" s="5"/>
      <c r="E455" s="9"/>
    </row>
    <row r="456" spans="1:5" ht="13.5">
      <c r="A456" s="5"/>
      <c r="B456" s="5"/>
      <c r="C456" s="5"/>
      <c r="D456" s="5"/>
      <c r="E456" s="9"/>
    </row>
    <row r="457" spans="1:5" ht="13.5">
      <c r="A457" s="5"/>
      <c r="B457" s="5"/>
      <c r="C457" s="5"/>
      <c r="D457" s="5"/>
      <c r="E457" s="9"/>
    </row>
    <row r="458" spans="1:5" ht="13.5">
      <c r="A458" s="5"/>
      <c r="B458" s="5"/>
      <c r="C458" s="5"/>
      <c r="D458" s="5"/>
      <c r="E458" s="9"/>
    </row>
    <row r="459" spans="1:5" ht="13.5">
      <c r="A459" s="5"/>
      <c r="B459" s="5"/>
      <c r="C459" s="5"/>
      <c r="D459" s="5"/>
      <c r="E459" s="9"/>
    </row>
    <row r="460" spans="1:5" ht="13.5">
      <c r="A460" s="5"/>
      <c r="B460" s="5"/>
      <c r="C460" s="6"/>
      <c r="D460" s="5"/>
      <c r="E460" s="9"/>
    </row>
    <row r="461" spans="1:5" ht="13.5">
      <c r="A461" s="5"/>
      <c r="B461" s="5"/>
      <c r="C461" s="5"/>
      <c r="D461" s="5"/>
      <c r="E461" s="9"/>
    </row>
    <row r="462" spans="1:5" ht="13.5">
      <c r="A462" s="5"/>
      <c r="B462" s="5"/>
      <c r="C462" s="5"/>
      <c r="D462" s="5"/>
      <c r="E462" s="9"/>
    </row>
    <row r="463" spans="1:5" ht="13.5">
      <c r="A463" s="5"/>
      <c r="B463" s="5"/>
      <c r="C463" s="5"/>
      <c r="D463" s="5"/>
      <c r="E463" s="9"/>
    </row>
    <row r="464" spans="1:5" ht="13.5">
      <c r="A464" s="5"/>
      <c r="B464" s="5"/>
      <c r="C464" s="5"/>
      <c r="D464" s="5"/>
      <c r="E464" s="9"/>
    </row>
    <row r="465" spans="1:5" ht="13.5">
      <c r="A465" s="5"/>
      <c r="B465" s="5"/>
      <c r="C465" s="5"/>
      <c r="D465" s="5"/>
      <c r="E465" s="9"/>
    </row>
    <row r="466" spans="1:5" ht="13.5">
      <c r="A466" s="5"/>
      <c r="B466" s="5"/>
      <c r="C466" s="5"/>
      <c r="D466" s="5"/>
      <c r="E466" s="9"/>
    </row>
    <row r="467" spans="1:5" ht="13.5">
      <c r="A467" s="5"/>
      <c r="B467" s="5"/>
      <c r="C467" s="5"/>
      <c r="D467" s="5"/>
      <c r="E467" s="9"/>
    </row>
    <row r="468" spans="1:5" ht="13.5">
      <c r="A468" s="5"/>
      <c r="B468" s="5"/>
      <c r="C468" s="5"/>
      <c r="D468" s="5"/>
      <c r="E468" s="9"/>
    </row>
    <row r="469" spans="1:5" ht="13.5">
      <c r="A469" s="5"/>
      <c r="B469" s="5"/>
      <c r="C469" s="5"/>
      <c r="D469" s="5"/>
      <c r="E469" s="9"/>
    </row>
    <row r="470" spans="1:5" ht="13.5">
      <c r="A470" s="5"/>
      <c r="B470" s="5"/>
      <c r="C470" s="5"/>
      <c r="D470" s="5"/>
      <c r="E470" s="9"/>
    </row>
    <row r="471" spans="1:5" ht="13.5">
      <c r="A471" s="5"/>
      <c r="B471" s="5"/>
      <c r="C471" s="5"/>
      <c r="D471" s="5"/>
      <c r="E471" s="9"/>
    </row>
    <row r="472" spans="1:5" ht="13.5">
      <c r="A472" s="5"/>
      <c r="B472" s="5"/>
      <c r="C472" s="5"/>
      <c r="D472" s="5"/>
      <c r="E472" s="9"/>
    </row>
    <row r="473" spans="1:5" ht="13.5">
      <c r="A473" s="5"/>
      <c r="B473" s="5"/>
      <c r="C473" s="5"/>
      <c r="D473" s="5"/>
      <c r="E473" s="9"/>
    </row>
    <row r="474" spans="1:5" ht="13.5">
      <c r="A474" s="5"/>
      <c r="B474" s="5"/>
      <c r="C474" s="5"/>
      <c r="D474" s="5"/>
      <c r="E474" s="9"/>
    </row>
    <row r="475" spans="1:5" ht="13.5">
      <c r="A475" s="5"/>
      <c r="B475" s="5"/>
      <c r="C475" s="5"/>
      <c r="D475" s="5"/>
      <c r="E475" s="9"/>
    </row>
    <row r="476" spans="1:5" ht="13.5">
      <c r="A476" s="5"/>
      <c r="B476" s="5"/>
      <c r="C476" s="5"/>
      <c r="D476" s="5"/>
      <c r="E476" s="9"/>
    </row>
    <row r="477" spans="1:5" ht="13.5">
      <c r="A477" s="5"/>
      <c r="B477" s="5"/>
      <c r="C477" s="5"/>
      <c r="D477" s="5"/>
      <c r="E477" s="9"/>
    </row>
    <row r="478" spans="1:5" ht="13.5">
      <c r="A478" s="5"/>
      <c r="B478" s="5"/>
      <c r="C478" s="5"/>
      <c r="D478" s="5"/>
      <c r="E478" s="9"/>
    </row>
    <row r="479" spans="1:5" ht="13.5">
      <c r="A479" s="5"/>
      <c r="B479" s="5"/>
      <c r="C479" s="5"/>
      <c r="D479" s="5"/>
      <c r="E479" s="9"/>
    </row>
    <row r="480" spans="1:5" ht="13.5">
      <c r="A480" s="5"/>
      <c r="B480" s="5"/>
      <c r="C480" s="5"/>
      <c r="D480" s="5"/>
      <c r="E480" s="9"/>
    </row>
    <row r="481" spans="1:5" ht="13.5">
      <c r="A481" s="5"/>
      <c r="B481" s="5"/>
      <c r="C481" s="5"/>
      <c r="D481" s="5"/>
      <c r="E481" s="9"/>
    </row>
    <row r="482" spans="1:5" ht="13.5">
      <c r="A482" s="5"/>
      <c r="B482" s="5"/>
      <c r="C482" s="5"/>
      <c r="D482" s="5"/>
      <c r="E482" s="9"/>
    </row>
    <row r="483" spans="1:5" ht="13.5">
      <c r="A483" s="5"/>
      <c r="B483" s="5"/>
      <c r="C483" s="5"/>
      <c r="D483" s="5"/>
      <c r="E483" s="9"/>
    </row>
    <row r="484" spans="1:5" ht="13.5">
      <c r="A484" s="5"/>
      <c r="B484" s="5"/>
      <c r="C484" s="5"/>
      <c r="D484" s="5"/>
      <c r="E484" s="9"/>
    </row>
    <row r="485" spans="1:5" ht="13.5">
      <c r="A485" s="5"/>
      <c r="B485" s="5"/>
      <c r="C485" s="5"/>
      <c r="D485" s="5"/>
      <c r="E485" s="9"/>
    </row>
    <row r="486" spans="1:5" ht="13.5">
      <c r="A486" s="5"/>
      <c r="B486" s="5"/>
      <c r="C486" s="5"/>
      <c r="D486" s="5"/>
      <c r="E486" s="9"/>
    </row>
    <row r="487" spans="1:5" ht="13.5">
      <c r="A487" s="5"/>
      <c r="B487" s="5"/>
      <c r="C487" s="5"/>
      <c r="D487" s="5"/>
      <c r="E487" s="9"/>
    </row>
    <row r="488" spans="1:5" ht="13.5">
      <c r="A488" s="5"/>
      <c r="B488" s="5"/>
      <c r="C488" s="5"/>
      <c r="D488" s="5"/>
      <c r="E488" s="9"/>
    </row>
    <row r="489" spans="1:5" ht="13.5">
      <c r="A489" s="5"/>
      <c r="B489" s="5"/>
      <c r="C489" s="5"/>
      <c r="D489" s="5"/>
      <c r="E489" s="9"/>
    </row>
    <row r="490" spans="1:5" ht="13.5">
      <c r="A490" s="5"/>
      <c r="B490" s="5"/>
      <c r="C490" s="5"/>
      <c r="D490" s="5"/>
      <c r="E490" s="9"/>
    </row>
    <row r="491" spans="1:5" ht="13.5">
      <c r="A491" s="5"/>
      <c r="B491" s="5"/>
      <c r="C491" s="7"/>
      <c r="D491" s="5"/>
      <c r="E491" s="9"/>
    </row>
    <row r="492" spans="1:5" ht="13.5">
      <c r="A492" s="5"/>
      <c r="B492" s="5"/>
      <c r="C492" s="5"/>
      <c r="D492" s="5"/>
      <c r="E492" s="9"/>
    </row>
    <row r="493" spans="1:5" ht="13.5">
      <c r="A493" s="5"/>
      <c r="B493" s="5"/>
      <c r="C493" s="5"/>
      <c r="D493" s="5"/>
      <c r="E493" s="9"/>
    </row>
    <row r="494" spans="1:5" ht="13.5">
      <c r="A494" s="5"/>
      <c r="B494" s="5"/>
      <c r="C494" s="5"/>
      <c r="D494" s="5"/>
      <c r="E494" s="9"/>
    </row>
    <row r="495" spans="1:5" ht="13.5">
      <c r="A495" s="5"/>
      <c r="B495" s="5"/>
      <c r="C495" s="5"/>
      <c r="D495" s="5"/>
      <c r="E495" s="9"/>
    </row>
    <row r="496" spans="1:5" ht="13.5">
      <c r="A496" s="5"/>
      <c r="B496" s="5"/>
      <c r="C496" s="6"/>
      <c r="D496" s="5"/>
      <c r="E496" s="9"/>
    </row>
    <row r="497" spans="1:5" ht="13.5">
      <c r="A497" s="5"/>
      <c r="B497" s="5"/>
      <c r="C497" s="5"/>
      <c r="D497" s="5"/>
      <c r="E497" s="9"/>
    </row>
    <row r="498" spans="1:5" ht="13.5">
      <c r="A498" s="5"/>
      <c r="B498" s="5"/>
      <c r="C498" s="5"/>
      <c r="D498" s="5"/>
      <c r="E498" s="9"/>
    </row>
    <row r="499" spans="1:5" ht="13.5">
      <c r="A499" s="5"/>
      <c r="B499" s="5"/>
      <c r="C499" s="5"/>
      <c r="D499" s="5"/>
      <c r="E499" s="9"/>
    </row>
    <row r="500" spans="1:5" ht="13.5">
      <c r="A500" s="5"/>
      <c r="B500" s="5"/>
      <c r="C500" s="5"/>
      <c r="D500" s="5"/>
      <c r="E500" s="9"/>
    </row>
    <row r="501" spans="1:5" ht="13.5">
      <c r="A501" s="5"/>
      <c r="B501" s="5"/>
      <c r="C501" s="5"/>
      <c r="D501" s="5"/>
      <c r="E501" s="9"/>
    </row>
    <row r="502" spans="1:5" ht="13.5">
      <c r="A502" s="5"/>
      <c r="B502" s="5"/>
      <c r="C502" s="5"/>
      <c r="D502" s="5"/>
      <c r="E502" s="9"/>
    </row>
    <row r="503" spans="1:5" ht="13.5">
      <c r="A503" s="5"/>
      <c r="B503" s="5"/>
      <c r="C503" s="7"/>
      <c r="D503" s="5"/>
      <c r="E503" s="9"/>
    </row>
    <row r="504" spans="1:5" ht="13.5">
      <c r="A504" s="5"/>
      <c r="B504" s="5"/>
      <c r="C504" s="5"/>
      <c r="D504" s="5"/>
      <c r="E504" s="9"/>
    </row>
    <row r="505" spans="1:5" ht="13.5">
      <c r="A505" s="5"/>
      <c r="B505" s="5"/>
      <c r="C505" s="5"/>
      <c r="D505" s="5"/>
      <c r="E505" s="9"/>
    </row>
    <row r="506" spans="1:5" ht="13.5">
      <c r="A506" s="5"/>
      <c r="B506" s="5"/>
      <c r="C506" s="5"/>
      <c r="D506" s="5"/>
      <c r="E506" s="9"/>
    </row>
    <row r="507" spans="1:5" ht="13.5">
      <c r="A507" s="5"/>
      <c r="B507" s="5"/>
      <c r="C507" s="6"/>
      <c r="D507" s="5"/>
      <c r="E507" s="9"/>
    </row>
    <row r="508" spans="1:5" ht="13.5">
      <c r="A508" s="5"/>
      <c r="B508" s="5"/>
      <c r="C508" s="7"/>
      <c r="D508" s="5"/>
      <c r="E508" s="9"/>
    </row>
    <row r="509" spans="1:5" ht="13.5">
      <c r="A509" s="5"/>
      <c r="B509" s="5"/>
      <c r="C509" s="5"/>
      <c r="D509" s="5"/>
      <c r="E509" s="9"/>
    </row>
    <row r="510" spans="1:5" ht="13.5">
      <c r="A510" s="5"/>
      <c r="B510" s="5"/>
      <c r="C510" s="5"/>
      <c r="D510" s="5"/>
      <c r="E510" s="9"/>
    </row>
    <row r="511" spans="1:5" ht="13.5">
      <c r="A511" s="5"/>
      <c r="B511" s="5"/>
      <c r="C511" s="5"/>
      <c r="D511" s="5"/>
      <c r="E511" s="9"/>
    </row>
    <row r="512" spans="1:5" ht="13.5">
      <c r="A512" s="5"/>
      <c r="B512" s="5"/>
      <c r="C512" s="5"/>
      <c r="D512" s="5"/>
      <c r="E512" s="9"/>
    </row>
    <row r="513" spans="1:5" ht="13.5">
      <c r="A513" s="5"/>
      <c r="B513" s="5"/>
      <c r="C513" s="5"/>
      <c r="D513" s="5"/>
      <c r="E513" s="9"/>
    </row>
    <row r="514" spans="1:5" ht="13.5">
      <c r="A514" s="5"/>
      <c r="B514" s="5"/>
      <c r="C514" s="5"/>
      <c r="D514" s="5"/>
      <c r="E514" s="9"/>
    </row>
    <row r="515" spans="1:5" ht="13.5">
      <c r="A515" s="5"/>
      <c r="B515" s="5"/>
      <c r="C515" s="5"/>
      <c r="D515" s="5"/>
      <c r="E515" s="9"/>
    </row>
    <row r="516" spans="1:5" ht="13.5">
      <c r="A516" s="5"/>
      <c r="B516" s="5"/>
      <c r="C516" s="5"/>
      <c r="D516" s="5"/>
      <c r="E516" s="9"/>
    </row>
    <row r="517" spans="1:5" ht="13.5">
      <c r="A517" s="5"/>
      <c r="B517" s="5"/>
      <c r="C517" s="5"/>
      <c r="D517" s="5"/>
      <c r="E517" s="9"/>
    </row>
    <row r="518" spans="1:5" ht="13.5">
      <c r="A518" s="5"/>
      <c r="B518" s="5"/>
      <c r="C518" s="5"/>
      <c r="D518" s="5"/>
      <c r="E518" s="9"/>
    </row>
    <row r="519" spans="1:5" ht="13.5">
      <c r="A519" s="5"/>
      <c r="B519" s="5"/>
      <c r="C519" s="5"/>
      <c r="D519" s="5"/>
      <c r="E519" s="9"/>
    </row>
    <row r="520" spans="1:5" ht="13.5">
      <c r="A520" s="5"/>
      <c r="B520" s="5"/>
      <c r="C520" s="5"/>
      <c r="D520" s="5"/>
      <c r="E520" s="9"/>
    </row>
    <row r="521" spans="1:5" ht="13.5">
      <c r="A521" s="5"/>
      <c r="B521" s="5"/>
      <c r="C521" s="5"/>
      <c r="D521" s="5"/>
      <c r="E521" s="9"/>
    </row>
    <row r="522" spans="1:5" ht="13.5">
      <c r="A522" s="5"/>
      <c r="B522" s="5"/>
      <c r="C522" s="5"/>
      <c r="D522" s="5"/>
      <c r="E522" s="9"/>
    </row>
    <row r="523" spans="1:5" ht="13.5">
      <c r="A523" s="5"/>
      <c r="B523" s="5"/>
      <c r="C523" s="5"/>
      <c r="D523" s="5"/>
      <c r="E523" s="9"/>
    </row>
    <row r="524" spans="1:5" ht="13.5">
      <c r="A524" s="5"/>
      <c r="B524" s="5"/>
      <c r="C524" s="5"/>
      <c r="D524" s="5"/>
      <c r="E524" s="9"/>
    </row>
    <row r="525" spans="1:5" ht="13.5">
      <c r="A525" s="5"/>
      <c r="B525" s="5"/>
      <c r="C525" s="5"/>
      <c r="D525" s="5"/>
      <c r="E525" s="9"/>
    </row>
    <row r="526" spans="1:5" ht="13.5">
      <c r="A526" s="5"/>
      <c r="B526" s="5"/>
      <c r="C526" s="5"/>
      <c r="D526" s="5"/>
      <c r="E526" s="9"/>
    </row>
    <row r="527" spans="1:5" ht="13.5">
      <c r="A527" s="5"/>
      <c r="B527" s="5"/>
      <c r="C527" s="5"/>
      <c r="D527" s="5"/>
      <c r="E527" s="9"/>
    </row>
    <row r="528" spans="1:5" ht="13.5">
      <c r="A528" s="5"/>
      <c r="B528" s="5"/>
      <c r="C528" s="5"/>
      <c r="D528" s="5"/>
      <c r="E528" s="9"/>
    </row>
    <row r="529" spans="1:5" ht="13.5">
      <c r="A529" s="5"/>
      <c r="B529" s="5"/>
      <c r="C529" s="5"/>
      <c r="D529" s="5"/>
      <c r="E529" s="9"/>
    </row>
    <row r="530" spans="1:5" ht="13.5">
      <c r="A530" s="5"/>
      <c r="B530" s="5"/>
      <c r="C530" s="5"/>
      <c r="D530" s="5"/>
      <c r="E530" s="9"/>
    </row>
    <row r="531" spans="1:5" ht="13.5">
      <c r="A531" s="5"/>
      <c r="B531" s="5"/>
      <c r="C531" s="5"/>
      <c r="D531" s="5"/>
      <c r="E531" s="9"/>
    </row>
    <row r="532" spans="1:5" ht="13.5">
      <c r="A532" s="5"/>
      <c r="B532" s="5"/>
      <c r="C532" s="5"/>
      <c r="D532" s="5"/>
      <c r="E532" s="9"/>
    </row>
    <row r="533" spans="1:5" ht="13.5">
      <c r="A533" s="5"/>
      <c r="B533" s="5"/>
      <c r="C533" s="5"/>
      <c r="D533" s="5"/>
      <c r="E533" s="9"/>
    </row>
    <row r="534" spans="1:5" ht="13.5">
      <c r="A534" s="5"/>
      <c r="B534" s="5"/>
      <c r="C534" s="5"/>
      <c r="D534" s="5"/>
      <c r="E534" s="9"/>
    </row>
    <row r="535" spans="1:5" ht="13.5">
      <c r="A535" s="5"/>
      <c r="B535" s="5"/>
      <c r="C535" s="5"/>
      <c r="D535" s="5"/>
      <c r="E535" s="9"/>
    </row>
    <row r="536" spans="1:5" ht="13.5">
      <c r="A536" s="5"/>
      <c r="B536" s="5"/>
      <c r="C536" s="5"/>
      <c r="D536" s="5"/>
      <c r="E536" s="9"/>
    </row>
    <row r="537" spans="1:5" ht="13.5">
      <c r="A537" s="5"/>
      <c r="B537" s="5"/>
      <c r="C537" s="5"/>
      <c r="D537" s="5"/>
      <c r="E537" s="9"/>
    </row>
    <row r="538" spans="1:5" ht="13.5">
      <c r="A538" s="5"/>
      <c r="B538" s="5"/>
      <c r="C538" s="5"/>
      <c r="D538" s="5"/>
      <c r="E538" s="9"/>
    </row>
    <row r="539" spans="1:5" ht="13.5">
      <c r="A539" s="5"/>
      <c r="B539" s="5"/>
      <c r="C539" s="5"/>
      <c r="D539" s="5"/>
      <c r="E539" s="9"/>
    </row>
    <row r="540" spans="1:5" ht="13.5">
      <c r="A540" s="5"/>
      <c r="B540" s="5"/>
      <c r="C540" s="5"/>
      <c r="D540" s="5"/>
      <c r="E540" s="9"/>
    </row>
    <row r="541" spans="1:5" ht="13.5">
      <c r="A541" s="5"/>
      <c r="B541" s="5"/>
      <c r="C541" s="5"/>
      <c r="D541" s="5"/>
      <c r="E541" s="9"/>
    </row>
    <row r="542" spans="1:5" ht="13.5">
      <c r="A542" s="5"/>
      <c r="B542" s="5"/>
      <c r="C542" s="5"/>
      <c r="D542" s="5"/>
      <c r="E542" s="9"/>
    </row>
    <row r="543" spans="1:5" ht="13.5">
      <c r="A543" s="5"/>
      <c r="B543" s="5"/>
      <c r="C543" s="5"/>
      <c r="D543" s="5"/>
      <c r="E543" s="9"/>
    </row>
    <row r="544" spans="1:5" ht="13.5">
      <c r="A544" s="5"/>
      <c r="B544" s="5"/>
      <c r="C544" s="5"/>
      <c r="D544" s="5"/>
      <c r="E544" s="9"/>
    </row>
    <row r="545" spans="1:5" ht="13.5">
      <c r="A545" s="5"/>
      <c r="B545" s="5"/>
      <c r="C545" s="5"/>
      <c r="D545" s="5"/>
      <c r="E545" s="9"/>
    </row>
    <row r="546" spans="1:5" ht="13.5">
      <c r="A546" s="5"/>
      <c r="B546" s="5"/>
      <c r="C546" s="5"/>
      <c r="D546" s="5"/>
      <c r="E546" s="9"/>
    </row>
    <row r="547" spans="1:5" ht="13.5">
      <c r="A547" s="5"/>
      <c r="B547" s="5"/>
      <c r="C547" s="5"/>
      <c r="D547" s="5"/>
      <c r="E547" s="9"/>
    </row>
    <row r="548" spans="1:5" ht="13.5">
      <c r="A548" s="5"/>
      <c r="B548" s="5"/>
      <c r="C548" s="5"/>
      <c r="D548" s="5"/>
      <c r="E548" s="9"/>
    </row>
    <row r="549" spans="1:5" ht="13.5">
      <c r="A549" s="5"/>
      <c r="B549" s="5"/>
      <c r="C549" s="5"/>
      <c r="D549" s="5"/>
      <c r="E549" s="9"/>
    </row>
    <row r="550" spans="1:5" ht="13.5">
      <c r="A550" s="5"/>
      <c r="B550" s="5"/>
      <c r="C550" s="5"/>
      <c r="D550" s="5"/>
      <c r="E550" s="9"/>
    </row>
    <row r="551" spans="1:5" ht="13.5">
      <c r="A551" s="5"/>
      <c r="B551" s="5"/>
      <c r="C551" s="5"/>
      <c r="D551" s="5"/>
      <c r="E551" s="9"/>
    </row>
    <row r="552" spans="1:5" ht="13.5">
      <c r="A552" s="5"/>
      <c r="B552" s="5"/>
      <c r="C552" s="5"/>
      <c r="D552" s="5"/>
      <c r="E552" s="9"/>
    </row>
    <row r="553" spans="1:5" ht="13.5">
      <c r="A553" s="5"/>
      <c r="B553" s="5"/>
      <c r="C553" s="5"/>
      <c r="D553" s="5"/>
      <c r="E553" s="9"/>
    </row>
    <row r="554" spans="1:5" ht="13.5">
      <c r="A554" s="5"/>
      <c r="B554" s="5"/>
      <c r="C554" s="5"/>
      <c r="D554" s="5"/>
      <c r="E554" s="9"/>
    </row>
    <row r="555" spans="1:5" ht="13.5">
      <c r="A555" s="5"/>
      <c r="B555" s="5"/>
      <c r="C555" s="5"/>
      <c r="D555" s="5"/>
      <c r="E555" s="9"/>
    </row>
    <row r="556" spans="1:5" ht="13.5">
      <c r="A556" s="5"/>
      <c r="B556" s="5"/>
      <c r="C556" s="5"/>
      <c r="D556" s="5"/>
      <c r="E556" s="9"/>
    </row>
    <row r="557" spans="1:5" ht="13.5">
      <c r="A557" s="5"/>
      <c r="B557" s="5"/>
      <c r="C557" s="5"/>
      <c r="D557" s="5"/>
      <c r="E557" s="9"/>
    </row>
    <row r="558" spans="1:5" ht="13.5">
      <c r="A558" s="5"/>
      <c r="B558" s="5"/>
      <c r="C558" s="5"/>
      <c r="D558" s="5"/>
      <c r="E558" s="9"/>
    </row>
    <row r="559" spans="1:5" ht="13.5">
      <c r="A559" s="5"/>
      <c r="B559" s="5"/>
      <c r="C559" s="5"/>
      <c r="D559" s="5"/>
      <c r="E559" s="9"/>
    </row>
    <row r="560" spans="1:5" ht="13.5">
      <c r="A560" s="5"/>
      <c r="B560" s="5"/>
      <c r="C560" s="6"/>
      <c r="D560" s="5"/>
      <c r="E560" s="9"/>
    </row>
    <row r="561" spans="1:5" ht="13.5">
      <c r="A561" s="5"/>
      <c r="B561" s="5"/>
      <c r="C561" s="5"/>
      <c r="D561" s="5"/>
      <c r="E561" s="9"/>
    </row>
    <row r="562" spans="1:5" ht="13.5">
      <c r="A562" s="5"/>
      <c r="B562" s="5"/>
      <c r="C562" s="5"/>
      <c r="D562" s="5"/>
      <c r="E562" s="9"/>
    </row>
    <row r="563" spans="1:5" ht="13.5">
      <c r="A563" s="5"/>
      <c r="B563" s="5"/>
      <c r="C563" s="5"/>
      <c r="D563" s="5"/>
      <c r="E563" s="9"/>
    </row>
    <row r="564" spans="1:5" ht="13.5">
      <c r="A564" s="5"/>
      <c r="B564" s="5"/>
      <c r="C564" s="5"/>
      <c r="D564" s="5"/>
      <c r="E564" s="9"/>
    </row>
    <row r="565" spans="1:5" ht="13.5">
      <c r="A565" s="5"/>
      <c r="B565" s="5"/>
      <c r="C565" s="7"/>
      <c r="D565" s="5"/>
      <c r="E565" s="9"/>
    </row>
    <row r="566" spans="1:5" ht="13.5">
      <c r="A566" s="5"/>
      <c r="B566" s="5"/>
      <c r="C566" s="5"/>
      <c r="D566" s="5"/>
      <c r="E566" s="9"/>
    </row>
    <row r="567" spans="1:5" ht="13.5">
      <c r="A567" s="5"/>
      <c r="B567" s="5"/>
      <c r="C567" s="5"/>
      <c r="D567" s="5"/>
      <c r="E567" s="9"/>
    </row>
    <row r="568" spans="1:5" ht="13.5">
      <c r="A568" s="5"/>
      <c r="B568" s="5"/>
      <c r="C568" s="7"/>
      <c r="D568" s="5"/>
      <c r="E568" s="9"/>
    </row>
    <row r="569" spans="1:5" ht="13.5">
      <c r="A569" s="5"/>
      <c r="B569" s="5"/>
      <c r="C569" s="5"/>
      <c r="D569" s="5"/>
      <c r="E569" s="9"/>
    </row>
    <row r="570" spans="1:5" ht="13.5">
      <c r="A570" s="5"/>
      <c r="B570" s="5"/>
      <c r="C570" s="5"/>
      <c r="D570" s="5"/>
      <c r="E570" s="9"/>
    </row>
    <row r="571" spans="1:5" ht="13.5">
      <c r="A571" s="5"/>
      <c r="B571" s="5"/>
      <c r="C571" s="7"/>
      <c r="D571" s="5"/>
      <c r="E571" s="9"/>
    </row>
    <row r="572" spans="1:5" ht="13.5">
      <c r="A572" s="5"/>
      <c r="B572" s="5"/>
      <c r="C572" s="5"/>
      <c r="D572" s="5"/>
      <c r="E572" s="9"/>
    </row>
    <row r="573" spans="1:5" ht="13.5">
      <c r="A573" s="5"/>
      <c r="B573" s="5"/>
      <c r="C573" s="5"/>
      <c r="D573" s="5"/>
      <c r="E573" s="9"/>
    </row>
    <row r="574" spans="1:5" ht="13.5">
      <c r="A574" s="5"/>
      <c r="B574" s="5"/>
      <c r="C574" s="5"/>
      <c r="D574" s="5"/>
      <c r="E574" s="9"/>
    </row>
    <row r="575" spans="1:5" ht="13.5">
      <c r="A575" s="5"/>
      <c r="B575" s="5"/>
      <c r="C575" s="5"/>
      <c r="D575" s="5"/>
      <c r="E575" s="9"/>
    </row>
    <row r="576" spans="1:5" ht="13.5">
      <c r="A576" s="5"/>
      <c r="B576" s="5"/>
      <c r="C576" s="5"/>
      <c r="D576" s="5"/>
      <c r="E576" s="9"/>
    </row>
    <row r="577" spans="1:5" ht="13.5">
      <c r="A577" s="5"/>
      <c r="B577" s="5"/>
      <c r="C577" s="5"/>
      <c r="D577" s="5"/>
      <c r="E577" s="9"/>
    </row>
    <row r="578" spans="1:5" ht="13.5">
      <c r="A578" s="5"/>
      <c r="B578" s="5"/>
      <c r="C578" s="5"/>
      <c r="D578" s="5"/>
      <c r="E578" s="9"/>
    </row>
    <row r="579" spans="1:5" ht="13.5">
      <c r="A579" s="5"/>
      <c r="B579" s="5"/>
      <c r="C579" s="5"/>
      <c r="D579" s="5"/>
      <c r="E579" s="9"/>
    </row>
    <row r="580" spans="1:5" ht="13.5">
      <c r="A580" s="5"/>
      <c r="B580" s="5"/>
      <c r="C580" s="5"/>
      <c r="D580" s="5"/>
      <c r="E580" s="9"/>
    </row>
    <row r="581" spans="1:5" ht="13.5">
      <c r="A581" s="5"/>
      <c r="B581" s="5"/>
      <c r="C581" s="5"/>
      <c r="D581" s="5"/>
      <c r="E581" s="9"/>
    </row>
    <row r="582" spans="1:5" ht="13.5">
      <c r="A582" s="5"/>
      <c r="B582" s="5"/>
      <c r="C582" s="5"/>
      <c r="D582" s="5"/>
      <c r="E582" s="9"/>
    </row>
    <row r="583" spans="1:5" ht="13.5">
      <c r="A583" s="5"/>
      <c r="B583" s="5"/>
      <c r="C583" s="5"/>
      <c r="D583" s="5"/>
      <c r="E583" s="9"/>
    </row>
    <row r="584" spans="1:5" ht="13.5">
      <c r="A584" s="5"/>
      <c r="B584" s="5"/>
      <c r="C584" s="5"/>
      <c r="D584" s="5"/>
      <c r="E584" s="9"/>
    </row>
    <row r="585" spans="1:5" ht="13.5">
      <c r="A585" s="5"/>
      <c r="B585" s="5"/>
      <c r="C585" s="5"/>
      <c r="D585" s="5"/>
      <c r="E585" s="9"/>
    </row>
    <row r="586" spans="1:5" ht="13.5">
      <c r="A586" s="5"/>
      <c r="B586" s="5"/>
      <c r="C586" s="5"/>
      <c r="D586" s="5"/>
      <c r="E586" s="9"/>
    </row>
    <row r="587" spans="1:5" ht="13.5">
      <c r="A587" s="5"/>
      <c r="B587" s="5"/>
      <c r="C587" s="5"/>
      <c r="D587" s="5"/>
      <c r="E587" s="9"/>
    </row>
    <row r="588" spans="1:5" ht="13.5">
      <c r="A588" s="5"/>
      <c r="B588" s="5"/>
      <c r="C588" s="5"/>
      <c r="D588" s="5"/>
      <c r="E588" s="9"/>
    </row>
    <row r="589" spans="1:5" ht="13.5">
      <c r="A589" s="5"/>
      <c r="B589" s="5"/>
      <c r="C589" s="7"/>
      <c r="D589" s="5"/>
      <c r="E589" s="9"/>
    </row>
    <row r="590" spans="1:5" ht="13.5">
      <c r="A590" s="5"/>
      <c r="B590" s="5"/>
      <c r="C590" s="5"/>
      <c r="D590" s="5"/>
      <c r="E590" s="9"/>
    </row>
    <row r="591" spans="1:5" ht="13.5">
      <c r="A591" s="5"/>
      <c r="B591" s="5"/>
      <c r="C591" s="5"/>
      <c r="D591" s="5"/>
      <c r="E591" s="9"/>
    </row>
    <row r="592" spans="1:5" ht="13.5">
      <c r="A592" s="5"/>
      <c r="B592" s="5"/>
      <c r="C592" s="5"/>
      <c r="D592" s="5"/>
      <c r="E592" s="9"/>
    </row>
    <row r="593" spans="1:5" ht="13.5">
      <c r="A593" s="5"/>
      <c r="B593" s="5"/>
      <c r="C593" s="5"/>
      <c r="D593" s="5"/>
      <c r="E593" s="9"/>
    </row>
    <row r="594" spans="1:5" ht="13.5">
      <c r="A594" s="5"/>
      <c r="B594" s="5"/>
      <c r="C594" s="5"/>
      <c r="D594" s="5"/>
      <c r="E594" s="9"/>
    </row>
    <row r="595" spans="1:5" ht="13.5">
      <c r="A595" s="5"/>
      <c r="B595" s="5"/>
      <c r="C595" s="5"/>
      <c r="D595" s="5"/>
      <c r="E595" s="9"/>
    </row>
    <row r="596" spans="1:5" ht="13.5">
      <c r="A596" s="5"/>
      <c r="B596" s="5"/>
      <c r="C596" s="5"/>
      <c r="D596" s="5"/>
      <c r="E596" s="9"/>
    </row>
    <row r="597" spans="1:5" ht="13.5">
      <c r="A597" s="5"/>
      <c r="B597" s="5"/>
      <c r="C597" s="5"/>
      <c r="D597" s="5"/>
      <c r="E597" s="9"/>
    </row>
    <row r="598" spans="1:5" ht="13.5">
      <c r="A598" s="5"/>
      <c r="B598" s="5"/>
      <c r="C598" s="5"/>
      <c r="D598" s="5"/>
      <c r="E598" s="9"/>
    </row>
    <row r="599" spans="1:5" ht="13.5">
      <c r="A599" s="5"/>
      <c r="B599" s="5"/>
      <c r="C599" s="5"/>
      <c r="D599" s="5"/>
      <c r="E599" s="9"/>
    </row>
    <row r="600" spans="1:5" ht="13.5">
      <c r="A600" s="5"/>
      <c r="B600" s="5"/>
      <c r="C600" s="5"/>
      <c r="D600" s="5"/>
      <c r="E600" s="9"/>
    </row>
    <row r="601" spans="1:5" ht="13.5">
      <c r="A601" s="5"/>
      <c r="B601" s="5"/>
      <c r="C601" s="5"/>
      <c r="D601" s="5"/>
      <c r="E601" s="9"/>
    </row>
    <row r="602" spans="1:5" ht="13.5">
      <c r="A602" s="5"/>
      <c r="B602" s="5"/>
      <c r="C602" s="5"/>
      <c r="D602" s="5"/>
      <c r="E602" s="9"/>
    </row>
    <row r="603" spans="1:5" ht="13.5">
      <c r="A603" s="5"/>
      <c r="B603" s="5"/>
      <c r="C603" s="5"/>
      <c r="D603" s="5"/>
      <c r="E603" s="9"/>
    </row>
    <row r="604" spans="1:5" ht="13.5">
      <c r="A604" s="5"/>
      <c r="B604" s="5"/>
      <c r="C604" s="5"/>
      <c r="D604" s="5"/>
      <c r="E604" s="9"/>
    </row>
    <row r="605" spans="1:5" ht="13.5">
      <c r="A605" s="5"/>
      <c r="B605" s="5"/>
      <c r="C605" s="5"/>
      <c r="D605" s="5"/>
      <c r="E605" s="9"/>
    </row>
    <row r="606" spans="1:5" ht="13.5">
      <c r="A606" s="5"/>
      <c r="B606" s="5"/>
      <c r="C606" s="5"/>
      <c r="D606" s="5"/>
      <c r="E606" s="9"/>
    </row>
    <row r="607" spans="1:5" ht="13.5">
      <c r="A607" s="5"/>
      <c r="B607" s="5"/>
      <c r="C607" s="5"/>
      <c r="D607" s="5"/>
      <c r="E607" s="9"/>
    </row>
    <row r="608" spans="1:5" ht="13.5">
      <c r="A608" s="5"/>
      <c r="B608" s="5"/>
      <c r="C608" s="5"/>
      <c r="D608" s="5"/>
      <c r="E608" s="9"/>
    </row>
    <row r="609" spans="1:5" ht="13.5">
      <c r="A609" s="5"/>
      <c r="B609" s="5"/>
      <c r="C609" s="5"/>
      <c r="D609" s="5"/>
      <c r="E609" s="9"/>
    </row>
    <row r="610" spans="1:5" ht="13.5">
      <c r="A610" s="5"/>
      <c r="B610" s="5"/>
      <c r="C610" s="5"/>
      <c r="D610" s="5"/>
      <c r="E610" s="9"/>
    </row>
    <row r="611" spans="1:5" ht="13.5">
      <c r="A611" s="5"/>
      <c r="B611" s="5"/>
      <c r="C611" s="5"/>
      <c r="D611" s="5"/>
      <c r="E611" s="9"/>
    </row>
    <row r="612" spans="1:5" ht="13.5">
      <c r="A612" s="5"/>
      <c r="B612" s="5"/>
      <c r="C612" s="5"/>
      <c r="D612" s="5"/>
      <c r="E612" s="9"/>
    </row>
    <row r="613" spans="1:5" ht="13.5">
      <c r="A613" s="5"/>
      <c r="B613" s="5"/>
      <c r="C613" s="5"/>
      <c r="D613" s="5"/>
      <c r="E613" s="9"/>
    </row>
    <row r="614" spans="1:5" ht="13.5">
      <c r="A614" s="5"/>
      <c r="B614" s="5"/>
      <c r="C614" s="5"/>
      <c r="D614" s="5"/>
      <c r="E614" s="9"/>
    </row>
    <row r="615" spans="1:5" ht="13.5">
      <c r="A615" s="5"/>
      <c r="B615" s="5"/>
      <c r="C615" s="5"/>
      <c r="D615" s="5"/>
      <c r="E615" s="9"/>
    </row>
    <row r="616" spans="1:5" ht="13.5">
      <c r="A616" s="5"/>
      <c r="B616" s="5"/>
      <c r="C616" s="5"/>
      <c r="D616" s="5"/>
      <c r="E616" s="9"/>
    </row>
    <row r="617" spans="1:5" ht="13.5">
      <c r="A617" s="5"/>
      <c r="B617" s="5"/>
      <c r="C617" s="5"/>
      <c r="D617" s="5"/>
      <c r="E617" s="9"/>
    </row>
    <row r="618" spans="1:5" ht="13.5">
      <c r="A618" s="5"/>
      <c r="B618" s="5"/>
      <c r="C618" s="5"/>
      <c r="D618" s="5"/>
      <c r="E618" s="9"/>
    </row>
    <row r="619" spans="1:5" ht="13.5">
      <c r="A619" s="5"/>
      <c r="B619" s="5"/>
      <c r="C619" s="5"/>
      <c r="D619" s="5"/>
      <c r="E619" s="9"/>
    </row>
    <row r="620" spans="1:5" ht="13.5">
      <c r="A620" s="5"/>
      <c r="B620" s="5"/>
      <c r="C620" s="5"/>
      <c r="D620" s="5"/>
      <c r="E620" s="9"/>
    </row>
    <row r="621" spans="1:5" ht="13.5">
      <c r="A621" s="5"/>
      <c r="B621" s="5"/>
      <c r="C621" s="5"/>
      <c r="D621" s="5"/>
      <c r="E621" s="9"/>
    </row>
    <row r="622" spans="1:5" ht="13.5">
      <c r="A622" s="5"/>
      <c r="B622" s="5"/>
      <c r="C622" s="5"/>
      <c r="D622" s="5"/>
      <c r="E622" s="9"/>
    </row>
    <row r="623" spans="1:5" ht="13.5">
      <c r="A623" s="5"/>
      <c r="B623" s="5"/>
      <c r="C623" s="5"/>
      <c r="D623" s="5"/>
      <c r="E623" s="9"/>
    </row>
    <row r="624" spans="1:5" ht="13.5">
      <c r="A624" s="5"/>
      <c r="B624" s="5"/>
      <c r="C624" s="5"/>
      <c r="D624" s="5"/>
      <c r="E624" s="9"/>
    </row>
    <row r="625" spans="1:5" ht="13.5">
      <c r="A625" s="5"/>
      <c r="B625" s="5"/>
      <c r="C625" s="5"/>
      <c r="D625" s="5"/>
      <c r="E625" s="9"/>
    </row>
    <row r="626" spans="1:5" ht="13.5">
      <c r="A626" s="5"/>
      <c r="B626" s="5"/>
      <c r="C626" s="5"/>
      <c r="D626" s="5"/>
      <c r="E626" s="9"/>
    </row>
    <row r="627" spans="1:5" ht="13.5">
      <c r="A627" s="5"/>
      <c r="B627" s="5"/>
      <c r="C627" s="5"/>
      <c r="D627" s="5"/>
      <c r="E627" s="9"/>
    </row>
    <row r="628" spans="1:5" ht="13.5">
      <c r="A628" s="5"/>
      <c r="B628" s="5"/>
      <c r="C628" s="5"/>
      <c r="D628" s="5"/>
      <c r="E628" s="9"/>
    </row>
    <row r="629" spans="1:5" ht="13.5">
      <c r="A629" s="5"/>
      <c r="B629" s="5"/>
      <c r="C629" s="5"/>
      <c r="D629" s="5"/>
      <c r="E629" s="9"/>
    </row>
    <row r="630" spans="1:5" ht="13.5">
      <c r="A630" s="5"/>
      <c r="B630" s="5"/>
      <c r="C630" s="5"/>
      <c r="D630" s="5"/>
      <c r="E630" s="9"/>
    </row>
    <row r="631" spans="1:5" ht="13.5">
      <c r="A631" s="5"/>
      <c r="B631" s="5"/>
      <c r="C631" s="5"/>
      <c r="D631" s="5"/>
      <c r="E631" s="9"/>
    </row>
    <row r="632" spans="1:5" ht="13.5">
      <c r="A632" s="5"/>
      <c r="B632" s="5"/>
      <c r="C632" s="5"/>
      <c r="D632" s="5"/>
      <c r="E632" s="9"/>
    </row>
    <row r="633" spans="1:5" ht="13.5">
      <c r="A633" s="5"/>
      <c r="B633" s="5"/>
      <c r="C633" s="5"/>
      <c r="D633" s="5"/>
      <c r="E633" s="9"/>
    </row>
    <row r="634" spans="1:5" ht="13.5">
      <c r="A634" s="5"/>
      <c r="B634" s="5"/>
      <c r="C634" s="5"/>
      <c r="D634" s="5"/>
      <c r="E634" s="9"/>
    </row>
    <row r="635" spans="1:5" ht="13.5">
      <c r="A635" s="5"/>
      <c r="B635" s="5"/>
      <c r="C635" s="5"/>
      <c r="D635" s="5"/>
      <c r="E635" s="9"/>
    </row>
    <row r="636" spans="1:5" ht="13.5">
      <c r="A636" s="5"/>
      <c r="B636" s="5"/>
      <c r="C636" s="5"/>
      <c r="D636" s="5"/>
      <c r="E636" s="9"/>
    </row>
    <row r="637" spans="1:5" ht="13.5">
      <c r="A637" s="5"/>
      <c r="B637" s="5"/>
      <c r="C637" s="5"/>
      <c r="D637" s="5"/>
      <c r="E637" s="9"/>
    </row>
    <row r="638" spans="1:5" ht="13.5">
      <c r="A638" s="5"/>
      <c r="B638" s="5"/>
      <c r="C638" s="5"/>
      <c r="D638" s="5"/>
      <c r="E638" s="9"/>
    </row>
    <row r="639" spans="1:5" ht="13.5">
      <c r="A639" s="5"/>
      <c r="B639" s="5"/>
      <c r="C639" s="5"/>
      <c r="D639" s="5"/>
      <c r="E639" s="9"/>
    </row>
    <row r="640" spans="1:5" ht="13.5">
      <c r="A640" s="5"/>
      <c r="B640" s="5"/>
      <c r="C640" s="5"/>
      <c r="D640" s="5"/>
      <c r="E640" s="9"/>
    </row>
    <row r="641" spans="1:5" ht="13.5">
      <c r="A641" s="5"/>
      <c r="B641" s="5"/>
      <c r="C641" s="5"/>
      <c r="D641" s="5"/>
      <c r="E641" s="9"/>
    </row>
    <row r="642" spans="1:5" ht="13.5">
      <c r="A642" s="5"/>
      <c r="B642" s="5"/>
      <c r="C642" s="5"/>
      <c r="D642" s="5"/>
      <c r="E642" s="9"/>
    </row>
    <row r="643" spans="1:5" ht="13.5">
      <c r="A643" s="5"/>
      <c r="B643" s="5"/>
      <c r="C643" s="5"/>
      <c r="D643" s="5"/>
      <c r="E643" s="9"/>
    </row>
    <row r="644" spans="1:5" ht="13.5">
      <c r="A644" s="5"/>
      <c r="B644" s="5"/>
      <c r="C644" s="5"/>
      <c r="D644" s="5"/>
      <c r="E644" s="9"/>
    </row>
    <row r="645" spans="1:5" ht="13.5">
      <c r="A645" s="5"/>
      <c r="B645" s="5"/>
      <c r="C645" s="5"/>
      <c r="D645" s="5"/>
      <c r="E645" s="9"/>
    </row>
    <row r="646" spans="1:5" ht="13.5">
      <c r="A646" s="5"/>
      <c r="B646" s="5"/>
      <c r="C646" s="5"/>
      <c r="D646" s="5"/>
      <c r="E646" s="9"/>
    </row>
    <row r="647" spans="1:5" ht="13.5">
      <c r="A647" s="5"/>
      <c r="B647" s="5"/>
      <c r="C647" s="5"/>
      <c r="D647" s="5"/>
      <c r="E647" s="9"/>
    </row>
    <row r="648" spans="1:5" ht="13.5">
      <c r="A648" s="5"/>
      <c r="B648" s="5"/>
      <c r="C648" s="5"/>
      <c r="D648" s="5"/>
      <c r="E648" s="9"/>
    </row>
    <row r="649" spans="1:5" ht="13.5">
      <c r="A649" s="5"/>
      <c r="B649" s="5"/>
      <c r="C649" s="5"/>
      <c r="D649" s="5"/>
      <c r="E649" s="9"/>
    </row>
    <row r="650" spans="1:5" ht="13.5">
      <c r="A650" s="5"/>
      <c r="B650" s="5"/>
      <c r="C650" s="5"/>
      <c r="D650" s="5"/>
      <c r="E650" s="9"/>
    </row>
    <row r="651" spans="1:5" ht="13.5">
      <c r="A651" s="5"/>
      <c r="B651" s="5"/>
      <c r="C651" s="5"/>
      <c r="D651" s="5"/>
      <c r="E651" s="9"/>
    </row>
    <row r="652" spans="1:5" ht="13.5">
      <c r="A652" s="5"/>
      <c r="B652" s="5"/>
      <c r="C652" s="5"/>
      <c r="D652" s="5"/>
      <c r="E652" s="9"/>
    </row>
    <row r="653" spans="1:5" ht="13.5">
      <c r="A653" s="5"/>
      <c r="B653" s="5"/>
      <c r="C653" s="5"/>
      <c r="D653" s="5"/>
      <c r="E653" s="9"/>
    </row>
    <row r="654" spans="1:5" ht="13.5">
      <c r="A654" s="5"/>
      <c r="B654" s="5"/>
      <c r="C654" s="5"/>
      <c r="D654" s="5"/>
      <c r="E654" s="9"/>
    </row>
    <row r="655" spans="1:5" ht="13.5">
      <c r="A655" s="5"/>
      <c r="B655" s="5"/>
      <c r="C655" s="7"/>
      <c r="D655" s="5"/>
      <c r="E655" s="9"/>
    </row>
    <row r="656" spans="1:5" ht="13.5">
      <c r="A656" s="5"/>
      <c r="B656" s="5"/>
      <c r="C656" s="5"/>
      <c r="D656" s="5"/>
      <c r="E656" s="9"/>
    </row>
    <row r="657" spans="1:5" ht="13.5">
      <c r="A657" s="5"/>
      <c r="B657" s="5"/>
      <c r="C657" s="5"/>
      <c r="D657" s="5"/>
      <c r="E657" s="9"/>
    </row>
    <row r="658" spans="1:5" ht="13.5">
      <c r="A658" s="5"/>
      <c r="B658" s="5"/>
      <c r="C658" s="5"/>
      <c r="D658" s="5"/>
      <c r="E658" s="9"/>
    </row>
    <row r="659" spans="1:5" ht="13.5">
      <c r="A659" s="5"/>
      <c r="B659" s="5"/>
      <c r="C659" s="5"/>
      <c r="D659" s="5"/>
      <c r="E659" s="9"/>
    </row>
    <row r="660" spans="1:5" ht="13.5">
      <c r="A660" s="5"/>
      <c r="B660" s="5"/>
      <c r="C660" s="5"/>
      <c r="D660" s="5"/>
      <c r="E660" s="9"/>
    </row>
    <row r="661" spans="1:5" ht="13.5">
      <c r="A661" s="5"/>
      <c r="B661" s="5"/>
      <c r="C661" s="5"/>
      <c r="D661" s="5"/>
      <c r="E661" s="9"/>
    </row>
    <row r="662" spans="1:5" ht="13.5">
      <c r="A662" s="5"/>
      <c r="B662" s="5"/>
      <c r="C662" s="5"/>
      <c r="D662" s="5"/>
      <c r="E662" s="9"/>
    </row>
    <row r="663" spans="1:5" ht="13.5">
      <c r="A663" s="5"/>
      <c r="B663" s="5"/>
      <c r="C663" s="5"/>
      <c r="D663" s="5"/>
      <c r="E663" s="9"/>
    </row>
    <row r="664" spans="1:5" ht="13.5">
      <c r="A664" s="5"/>
      <c r="B664" s="5"/>
      <c r="C664" s="5"/>
      <c r="D664" s="5"/>
      <c r="E664" s="9"/>
    </row>
    <row r="665" spans="1:5" ht="13.5">
      <c r="A665" s="5"/>
      <c r="B665" s="5"/>
      <c r="C665" s="5"/>
      <c r="D665" s="5"/>
      <c r="E665" s="9"/>
    </row>
    <row r="666" spans="1:5" ht="13.5">
      <c r="A666" s="5"/>
      <c r="B666" s="5"/>
      <c r="C666" s="5"/>
      <c r="D666" s="5"/>
      <c r="E666" s="9"/>
    </row>
    <row r="667" spans="1:5" ht="13.5">
      <c r="A667" s="5"/>
      <c r="B667" s="5"/>
      <c r="C667" s="5"/>
      <c r="D667" s="5"/>
      <c r="E667" s="9"/>
    </row>
    <row r="668" spans="1:5" ht="13.5">
      <c r="A668" s="5"/>
      <c r="B668" s="5"/>
      <c r="C668" s="5"/>
      <c r="D668" s="5"/>
      <c r="E668" s="9"/>
    </row>
    <row r="669" spans="1:5" ht="13.5">
      <c r="A669" s="5"/>
      <c r="B669" s="5"/>
      <c r="C669" s="5"/>
      <c r="D669" s="5"/>
      <c r="E669" s="9"/>
    </row>
    <row r="670" spans="1:5" ht="13.5">
      <c r="A670" s="5"/>
      <c r="B670" s="5"/>
      <c r="C670" s="5"/>
      <c r="D670" s="5"/>
      <c r="E670" s="9"/>
    </row>
    <row r="671" spans="1:5" ht="13.5">
      <c r="A671" s="5"/>
      <c r="B671" s="5"/>
      <c r="C671" s="5"/>
      <c r="D671" s="5"/>
      <c r="E671" s="9"/>
    </row>
    <row r="672" spans="1:5" ht="13.5">
      <c r="A672" s="5"/>
      <c r="B672" s="5"/>
      <c r="C672" s="5"/>
      <c r="D672" s="5"/>
      <c r="E672" s="9"/>
    </row>
    <row r="673" spans="1:5" ht="13.5">
      <c r="A673" s="5"/>
      <c r="B673" s="5"/>
      <c r="C673" s="5"/>
      <c r="D673" s="5"/>
      <c r="E673" s="9"/>
    </row>
    <row r="674" spans="1:5" ht="13.5">
      <c r="A674" s="5"/>
      <c r="B674" s="5"/>
      <c r="C674" s="5"/>
      <c r="D674" s="5"/>
      <c r="E674" s="9"/>
    </row>
    <row r="675" spans="1:5" ht="13.5">
      <c r="A675" s="5"/>
      <c r="B675" s="5"/>
      <c r="C675" s="5"/>
      <c r="D675" s="5"/>
      <c r="E675" s="9"/>
    </row>
    <row r="676" spans="1:5" ht="13.5">
      <c r="A676" s="5"/>
      <c r="B676" s="5"/>
      <c r="C676" s="5"/>
      <c r="D676" s="5"/>
      <c r="E676" s="9"/>
    </row>
    <row r="677" spans="1:5" ht="13.5">
      <c r="A677" s="5"/>
      <c r="B677" s="5"/>
      <c r="C677" s="5"/>
      <c r="D677" s="5"/>
      <c r="E677" s="9"/>
    </row>
    <row r="678" spans="1:5" ht="13.5">
      <c r="A678" s="5"/>
      <c r="B678" s="5"/>
      <c r="C678" s="5"/>
      <c r="D678" s="5"/>
      <c r="E678" s="9"/>
    </row>
    <row r="679" spans="1:5" ht="13.5">
      <c r="A679" s="5"/>
      <c r="B679" s="5"/>
      <c r="C679" s="5"/>
      <c r="D679" s="5"/>
      <c r="E679" s="9"/>
    </row>
    <row r="680" spans="1:5" ht="13.5">
      <c r="A680" s="5"/>
      <c r="B680" s="5"/>
      <c r="C680" s="5"/>
      <c r="D680" s="5"/>
      <c r="E680" s="9"/>
    </row>
    <row r="681" spans="1:5" ht="13.5">
      <c r="A681" s="5"/>
      <c r="B681" s="5"/>
      <c r="C681" s="5"/>
      <c r="D681" s="5"/>
      <c r="E681" s="9"/>
    </row>
    <row r="682" spans="1:5" ht="13.5">
      <c r="A682" s="5"/>
      <c r="B682" s="5"/>
      <c r="C682" s="5"/>
      <c r="D682" s="5"/>
      <c r="E682" s="9"/>
    </row>
    <row r="683" spans="1:5" ht="13.5">
      <c r="A683" s="5"/>
      <c r="B683" s="5"/>
      <c r="C683" s="5"/>
      <c r="D683" s="5"/>
      <c r="E683" s="9"/>
    </row>
    <row r="684" spans="1:5" ht="13.5">
      <c r="A684" s="5"/>
      <c r="B684" s="5"/>
      <c r="C684" s="5"/>
      <c r="D684" s="5"/>
      <c r="E684" s="9"/>
    </row>
    <row r="685" spans="1:5" ht="13.5">
      <c r="A685" s="5"/>
      <c r="B685" s="5"/>
      <c r="C685" s="5"/>
      <c r="D685" s="5"/>
      <c r="E685" s="9"/>
    </row>
    <row r="686" spans="1:5" ht="13.5">
      <c r="A686" s="5"/>
      <c r="B686" s="5"/>
      <c r="C686" s="5"/>
      <c r="D686" s="5"/>
      <c r="E686" s="9"/>
    </row>
    <row r="687" spans="1:5" ht="13.5">
      <c r="A687" s="5"/>
      <c r="B687" s="5"/>
      <c r="C687" s="5"/>
      <c r="D687" s="5"/>
      <c r="E687" s="9"/>
    </row>
    <row r="688" spans="1:5" ht="13.5">
      <c r="A688" s="5"/>
      <c r="B688" s="5"/>
      <c r="C688" s="5"/>
      <c r="D688" s="5"/>
      <c r="E688" s="9"/>
    </row>
    <row r="689" spans="1:5" ht="13.5">
      <c r="A689" s="5"/>
      <c r="B689" s="5"/>
      <c r="C689" s="5"/>
      <c r="D689" s="5"/>
      <c r="E689" s="9"/>
    </row>
    <row r="690" spans="1:5" ht="13.5">
      <c r="A690" s="5"/>
      <c r="B690" s="5"/>
      <c r="C690" s="5"/>
      <c r="D690" s="5"/>
      <c r="E690" s="9"/>
    </row>
    <row r="691" spans="1:5" ht="13.5">
      <c r="A691" s="5"/>
      <c r="B691" s="5"/>
      <c r="C691" s="5"/>
      <c r="D691" s="5"/>
      <c r="E691" s="9"/>
    </row>
    <row r="692" spans="1:5" ht="13.5">
      <c r="A692" s="5"/>
      <c r="B692" s="5"/>
      <c r="C692" s="5"/>
      <c r="D692" s="5"/>
      <c r="E692" s="9"/>
    </row>
    <row r="693" spans="1:5" ht="13.5">
      <c r="A693" s="5"/>
      <c r="B693" s="5"/>
      <c r="C693" s="5"/>
      <c r="D693" s="5"/>
      <c r="E693" s="9"/>
    </row>
    <row r="694" spans="1:5" ht="13.5">
      <c r="A694" s="5"/>
      <c r="B694" s="5"/>
      <c r="C694" s="5"/>
      <c r="D694" s="5"/>
      <c r="E694" s="9"/>
    </row>
    <row r="695" spans="1:5" ht="13.5">
      <c r="A695" s="5"/>
      <c r="B695" s="5"/>
      <c r="C695" s="5"/>
      <c r="D695" s="5"/>
      <c r="E695" s="9"/>
    </row>
    <row r="696" spans="1:5" ht="13.5">
      <c r="A696" s="5"/>
      <c r="B696" s="5"/>
      <c r="C696" s="5"/>
      <c r="D696" s="5"/>
      <c r="E696" s="9"/>
    </row>
    <row r="697" spans="1:5" ht="13.5">
      <c r="A697" s="5"/>
      <c r="B697" s="5"/>
      <c r="C697" s="5"/>
      <c r="D697" s="5"/>
      <c r="E697" s="9"/>
    </row>
    <row r="698" spans="1:5" ht="13.5">
      <c r="A698" s="5"/>
      <c r="B698" s="5"/>
      <c r="C698" s="5"/>
      <c r="D698" s="5"/>
      <c r="E698" s="9"/>
    </row>
    <row r="699" spans="1:5" ht="13.5">
      <c r="A699" s="5"/>
      <c r="B699" s="5"/>
      <c r="C699" s="5"/>
      <c r="D699" s="5"/>
      <c r="E699" s="9"/>
    </row>
    <row r="700" spans="1:5" ht="13.5">
      <c r="A700" s="5"/>
      <c r="B700" s="5"/>
      <c r="C700" s="5"/>
      <c r="D700" s="5"/>
      <c r="E700" s="9"/>
    </row>
    <row r="701" spans="1:5" ht="13.5">
      <c r="A701" s="5"/>
      <c r="B701" s="5"/>
      <c r="C701" s="5"/>
      <c r="D701" s="5"/>
      <c r="E701" s="9"/>
    </row>
    <row r="702" spans="1:5" ht="13.5">
      <c r="A702" s="5"/>
      <c r="B702" s="5"/>
      <c r="C702" s="5"/>
      <c r="D702" s="5"/>
      <c r="E702" s="9"/>
    </row>
    <row r="703" spans="1:5" ht="13.5">
      <c r="A703" s="5"/>
      <c r="B703" s="5"/>
      <c r="C703" s="5"/>
      <c r="D703" s="5"/>
      <c r="E703" s="9"/>
    </row>
    <row r="704" spans="1:5" ht="13.5">
      <c r="A704" s="5"/>
      <c r="B704" s="5"/>
      <c r="C704" s="5"/>
      <c r="D704" s="5"/>
      <c r="E704" s="9"/>
    </row>
    <row r="705" spans="1:5" ht="13.5">
      <c r="A705" s="5"/>
      <c r="B705" s="5"/>
      <c r="C705" s="5"/>
      <c r="D705" s="5"/>
      <c r="E705" s="9"/>
    </row>
    <row r="706" spans="1:5" ht="13.5">
      <c r="A706" s="5"/>
      <c r="B706" s="5"/>
      <c r="C706" s="5"/>
      <c r="D706" s="5"/>
      <c r="E706" s="9"/>
    </row>
    <row r="707" spans="1:5" ht="13.5">
      <c r="A707" s="5"/>
      <c r="B707" s="5"/>
      <c r="C707" s="5"/>
      <c r="D707" s="5"/>
      <c r="E707" s="9"/>
    </row>
    <row r="708" spans="1:5" ht="13.5">
      <c r="A708" s="5"/>
      <c r="B708" s="5"/>
      <c r="C708" s="5"/>
      <c r="D708" s="5"/>
      <c r="E708" s="9"/>
    </row>
    <row r="709" spans="1:5" ht="13.5">
      <c r="A709" s="5"/>
      <c r="B709" s="5"/>
      <c r="C709" s="5"/>
      <c r="D709" s="5"/>
      <c r="E709" s="9"/>
    </row>
    <row r="710" spans="1:5" ht="13.5">
      <c r="A710" s="5"/>
      <c r="B710" s="5"/>
      <c r="C710" s="5"/>
      <c r="D710" s="5"/>
      <c r="E710" s="9"/>
    </row>
    <row r="711" spans="1:5" ht="13.5">
      <c r="A711" s="5"/>
      <c r="B711" s="5"/>
      <c r="C711" s="5"/>
      <c r="D711" s="5"/>
      <c r="E711" s="9"/>
    </row>
    <row r="712" spans="1:5" ht="13.5">
      <c r="A712" s="5"/>
      <c r="B712" s="5"/>
      <c r="C712" s="5"/>
      <c r="D712" s="5"/>
      <c r="E712" s="9"/>
    </row>
    <row r="713" spans="1:5" ht="13.5">
      <c r="A713" s="5"/>
      <c r="B713" s="5"/>
      <c r="C713" s="5"/>
      <c r="D713" s="5"/>
      <c r="E713" s="9"/>
    </row>
    <row r="714" spans="1:5" ht="13.5">
      <c r="A714" s="5"/>
      <c r="B714" s="5"/>
      <c r="C714" s="5"/>
      <c r="D714" s="5"/>
      <c r="E714" s="9"/>
    </row>
    <row r="715" spans="1:5" ht="13.5">
      <c r="A715" s="5"/>
      <c r="B715" s="5"/>
      <c r="C715" s="5"/>
      <c r="D715" s="5"/>
      <c r="E715" s="9"/>
    </row>
    <row r="716" spans="1:5" ht="13.5">
      <c r="A716" s="5"/>
      <c r="B716" s="5"/>
      <c r="C716" s="5"/>
      <c r="D716" s="5"/>
      <c r="E716" s="9"/>
    </row>
    <row r="717" spans="1:5" ht="13.5">
      <c r="A717" s="5"/>
      <c r="B717" s="5"/>
      <c r="C717" s="5"/>
      <c r="D717" s="5"/>
      <c r="E717" s="9"/>
    </row>
    <row r="718" spans="1:5" ht="13.5">
      <c r="A718" s="5"/>
      <c r="B718" s="5"/>
      <c r="C718" s="5"/>
      <c r="D718" s="5"/>
      <c r="E718" s="9"/>
    </row>
    <row r="719" spans="1:5" ht="13.5">
      <c r="A719" s="5"/>
      <c r="B719" s="5"/>
      <c r="C719" s="5"/>
      <c r="D719" s="5"/>
      <c r="E719" s="9"/>
    </row>
    <row r="720" spans="1:5" ht="13.5">
      <c r="A720" s="5"/>
      <c r="B720" s="5"/>
      <c r="C720" s="5"/>
      <c r="D720" s="5"/>
      <c r="E720" s="9"/>
    </row>
    <row r="721" spans="1:5" ht="13.5">
      <c r="A721" s="5"/>
      <c r="B721" s="5"/>
      <c r="C721" s="5"/>
      <c r="D721" s="5"/>
      <c r="E721" s="9"/>
    </row>
    <row r="722" spans="1:5" ht="13.5">
      <c r="A722" s="5"/>
      <c r="B722" s="5"/>
      <c r="C722" s="5"/>
      <c r="D722" s="5"/>
      <c r="E722" s="9"/>
    </row>
    <row r="723" spans="1:5" ht="13.5">
      <c r="A723" s="5"/>
      <c r="B723" s="5"/>
      <c r="C723" s="5"/>
      <c r="D723" s="5"/>
      <c r="E723" s="9"/>
    </row>
    <row r="724" spans="1:5" ht="13.5">
      <c r="A724" s="5"/>
      <c r="B724" s="5"/>
      <c r="C724" s="5"/>
      <c r="D724" s="5"/>
      <c r="E724" s="9"/>
    </row>
    <row r="725" spans="1:5" ht="13.5">
      <c r="A725" s="5"/>
      <c r="B725" s="5"/>
      <c r="C725" s="5"/>
      <c r="D725" s="5"/>
      <c r="E725" s="9"/>
    </row>
    <row r="726" spans="1:5" ht="13.5">
      <c r="A726" s="5"/>
      <c r="B726" s="5"/>
      <c r="C726" s="5"/>
      <c r="D726" s="5"/>
      <c r="E726" s="9"/>
    </row>
    <row r="727" spans="1:5" ht="13.5">
      <c r="A727" s="5"/>
      <c r="B727" s="5"/>
      <c r="C727" s="5"/>
      <c r="D727" s="5"/>
      <c r="E727" s="9"/>
    </row>
    <row r="728" spans="1:5" ht="13.5">
      <c r="A728" s="5"/>
      <c r="B728" s="5"/>
      <c r="C728" s="5"/>
      <c r="D728" s="5"/>
      <c r="E728" s="9"/>
    </row>
    <row r="729" spans="1:5" ht="13.5">
      <c r="A729" s="5"/>
      <c r="B729" s="5"/>
      <c r="C729" s="5"/>
      <c r="D729" s="5"/>
      <c r="E729" s="9"/>
    </row>
    <row r="730" spans="1:5" ht="13.5">
      <c r="A730" s="5"/>
      <c r="B730" s="5"/>
      <c r="C730" s="5"/>
      <c r="D730" s="5"/>
      <c r="E730" s="9"/>
    </row>
    <row r="731" spans="1:5" ht="13.5">
      <c r="A731" s="5"/>
      <c r="B731" s="5"/>
      <c r="C731" s="5"/>
      <c r="D731" s="5"/>
      <c r="E731" s="9"/>
    </row>
    <row r="732" spans="1:5" ht="13.5">
      <c r="A732" s="5"/>
      <c r="B732" s="5"/>
      <c r="C732" s="5"/>
      <c r="D732" s="5"/>
      <c r="E732" s="9"/>
    </row>
    <row r="733" spans="1:5" ht="13.5">
      <c r="A733" s="5"/>
      <c r="B733" s="5"/>
      <c r="C733" s="5"/>
      <c r="D733" s="5"/>
      <c r="E733" s="9"/>
    </row>
    <row r="734" spans="1:5" ht="13.5">
      <c r="A734" s="5"/>
      <c r="B734" s="5"/>
      <c r="C734" s="5"/>
      <c r="D734" s="5"/>
      <c r="E734" s="9"/>
    </row>
    <row r="735" spans="1:5" ht="13.5">
      <c r="A735" s="5"/>
      <c r="B735" s="5"/>
      <c r="C735" s="5"/>
      <c r="D735" s="5"/>
      <c r="E735" s="9"/>
    </row>
    <row r="736" spans="1:5" ht="13.5">
      <c r="A736" s="5"/>
      <c r="B736" s="5"/>
      <c r="C736" s="5"/>
      <c r="D736" s="5"/>
      <c r="E736" s="9"/>
    </row>
    <row r="737" spans="1:5" ht="13.5">
      <c r="A737" s="5"/>
      <c r="B737" s="5"/>
      <c r="C737" s="5"/>
      <c r="D737" s="5"/>
      <c r="E737" s="9"/>
    </row>
    <row r="738" spans="1:5" ht="13.5">
      <c r="A738" s="5"/>
      <c r="B738" s="5"/>
      <c r="C738" s="5"/>
      <c r="D738" s="5"/>
      <c r="E738" s="9"/>
    </row>
    <row r="739" spans="1:5" ht="13.5">
      <c r="A739" s="5"/>
      <c r="B739" s="5"/>
      <c r="C739" s="5"/>
      <c r="D739" s="5"/>
      <c r="E739" s="9"/>
    </row>
    <row r="740" spans="1:5" ht="13.5">
      <c r="A740" s="5"/>
      <c r="B740" s="5"/>
      <c r="C740" s="5"/>
      <c r="D740" s="5"/>
      <c r="E740" s="9"/>
    </row>
    <row r="741" spans="1:5" ht="13.5">
      <c r="A741" s="5"/>
      <c r="B741" s="5"/>
      <c r="C741" s="5"/>
      <c r="D741" s="5"/>
      <c r="E741" s="9"/>
    </row>
    <row r="742" spans="1:5" ht="13.5">
      <c r="A742" s="5"/>
      <c r="B742" s="5"/>
      <c r="C742" s="5"/>
      <c r="D742" s="5"/>
      <c r="E742" s="9"/>
    </row>
    <row r="743" spans="1:5" ht="13.5">
      <c r="A743" s="5"/>
      <c r="B743" s="5"/>
      <c r="C743" s="5"/>
      <c r="D743" s="5"/>
      <c r="E743" s="9"/>
    </row>
    <row r="744" spans="1:5" ht="13.5">
      <c r="A744" s="5"/>
      <c r="B744" s="5"/>
      <c r="C744" s="5"/>
      <c r="D744" s="5"/>
      <c r="E744" s="9"/>
    </row>
    <row r="745" spans="1:5" ht="13.5">
      <c r="A745" s="5"/>
      <c r="B745" s="5"/>
      <c r="C745" s="5"/>
      <c r="D745" s="5"/>
      <c r="E745" s="9"/>
    </row>
    <row r="746" spans="1:5" ht="13.5">
      <c r="A746" s="5"/>
      <c r="B746" s="5"/>
      <c r="C746" s="5"/>
      <c r="D746" s="5"/>
      <c r="E746" s="9"/>
    </row>
    <row r="747" spans="1:5" ht="13.5">
      <c r="A747" s="5"/>
      <c r="B747" s="5"/>
      <c r="C747" s="5"/>
      <c r="D747" s="5"/>
      <c r="E747" s="9"/>
    </row>
    <row r="748" spans="1:5" ht="13.5">
      <c r="A748" s="5"/>
      <c r="B748" s="5"/>
      <c r="C748" s="5"/>
      <c r="D748" s="5"/>
      <c r="E748" s="9"/>
    </row>
    <row r="749" spans="1:5" ht="13.5">
      <c r="A749" s="5"/>
      <c r="B749" s="5"/>
      <c r="C749" s="5"/>
      <c r="D749" s="5"/>
      <c r="E749" s="9"/>
    </row>
    <row r="750" spans="1:5" ht="13.5">
      <c r="A750" s="5"/>
      <c r="B750" s="5"/>
      <c r="C750" s="5"/>
      <c r="D750" s="5"/>
      <c r="E750" s="9"/>
    </row>
    <row r="751" spans="1:5" ht="13.5">
      <c r="A751" s="5"/>
      <c r="B751" s="5"/>
      <c r="C751" s="5"/>
      <c r="D751" s="5"/>
      <c r="E751" s="9"/>
    </row>
    <row r="752" spans="1:5" ht="13.5">
      <c r="A752" s="5"/>
      <c r="B752" s="5"/>
      <c r="C752" s="5"/>
      <c r="D752" s="5"/>
      <c r="E752" s="9"/>
    </row>
    <row r="753" spans="1:5" ht="13.5">
      <c r="A753" s="5"/>
      <c r="B753" s="5"/>
      <c r="C753" s="5"/>
      <c r="D753" s="5"/>
      <c r="E753" s="9"/>
    </row>
    <row r="754" spans="1:5" ht="13.5">
      <c r="A754" s="5"/>
      <c r="B754" s="5"/>
      <c r="C754" s="5"/>
      <c r="D754" s="5"/>
      <c r="E754" s="9"/>
    </row>
    <row r="755" spans="1:5" ht="13.5">
      <c r="A755" s="5"/>
      <c r="B755" s="5"/>
      <c r="C755" s="5"/>
      <c r="D755" s="5"/>
      <c r="E755" s="9"/>
    </row>
    <row r="756" spans="1:5" ht="13.5">
      <c r="A756" s="5"/>
      <c r="B756" s="5"/>
      <c r="C756" s="5"/>
      <c r="D756" s="5"/>
      <c r="E756" s="9"/>
    </row>
    <row r="757" spans="1:5" ht="13.5">
      <c r="A757" s="5"/>
      <c r="B757" s="5"/>
      <c r="C757" s="5"/>
      <c r="D757" s="5"/>
      <c r="E757" s="9"/>
    </row>
    <row r="758" spans="1:5" ht="13.5">
      <c r="A758" s="5"/>
      <c r="B758" s="5"/>
      <c r="C758" s="5"/>
      <c r="D758" s="5"/>
      <c r="E758" s="9"/>
    </row>
    <row r="759" spans="1:5" ht="13.5">
      <c r="A759" s="5"/>
      <c r="B759" s="5"/>
      <c r="C759" s="5"/>
      <c r="D759" s="5"/>
      <c r="E759" s="9"/>
    </row>
    <row r="760" spans="1:5" ht="13.5">
      <c r="A760" s="5"/>
      <c r="B760" s="5"/>
      <c r="C760" s="5"/>
      <c r="D760" s="5"/>
      <c r="E760" s="9"/>
    </row>
    <row r="761" spans="1:5" ht="13.5">
      <c r="A761" s="5"/>
      <c r="B761" s="5"/>
      <c r="C761" s="5"/>
      <c r="D761" s="5"/>
      <c r="E761" s="9"/>
    </row>
    <row r="762" spans="1:5" ht="13.5">
      <c r="A762" s="5"/>
      <c r="B762" s="5"/>
      <c r="C762" s="5"/>
      <c r="D762" s="5"/>
      <c r="E762" s="9"/>
    </row>
    <row r="763" spans="1:5" ht="13.5">
      <c r="A763" s="5"/>
      <c r="B763" s="5"/>
      <c r="C763" s="5"/>
      <c r="D763" s="5"/>
      <c r="E763" s="9"/>
    </row>
    <row r="764" spans="1:5" ht="13.5">
      <c r="A764" s="5"/>
      <c r="B764" s="5"/>
      <c r="C764" s="5"/>
      <c r="D764" s="5"/>
      <c r="E764" s="9"/>
    </row>
    <row r="765" spans="1:5" ht="13.5">
      <c r="A765" s="5"/>
      <c r="B765" s="5"/>
      <c r="C765" s="5"/>
      <c r="D765" s="5"/>
      <c r="E765" s="9"/>
    </row>
    <row r="766" spans="1:5" ht="13.5">
      <c r="A766" s="5"/>
      <c r="B766" s="5"/>
      <c r="C766" s="5"/>
      <c r="D766" s="5"/>
      <c r="E766" s="9"/>
    </row>
    <row r="767" spans="1:5" ht="13.5">
      <c r="A767" s="5"/>
      <c r="B767" s="5"/>
      <c r="C767" s="5"/>
      <c r="D767" s="5"/>
      <c r="E767" s="9"/>
    </row>
    <row r="768" spans="1:5" ht="13.5">
      <c r="A768" s="5"/>
      <c r="B768" s="5"/>
      <c r="C768" s="5"/>
      <c r="D768" s="5"/>
      <c r="E768" s="9"/>
    </row>
    <row r="769" spans="1:5" ht="13.5">
      <c r="A769" s="5"/>
      <c r="B769" s="5"/>
      <c r="C769" s="5"/>
      <c r="D769" s="5"/>
      <c r="E769" s="9"/>
    </row>
    <row r="770" spans="1:5" ht="13.5">
      <c r="A770" s="5"/>
      <c r="B770" s="5"/>
      <c r="C770" s="5"/>
      <c r="D770" s="5"/>
      <c r="E770" s="9"/>
    </row>
    <row r="771" spans="1:5" ht="13.5">
      <c r="A771" s="5"/>
      <c r="B771" s="5"/>
      <c r="C771" s="5"/>
      <c r="D771" s="5"/>
      <c r="E771" s="9"/>
    </row>
    <row r="772" spans="1:5" ht="13.5">
      <c r="A772" s="5"/>
      <c r="B772" s="5"/>
      <c r="C772" s="5"/>
      <c r="D772" s="5"/>
      <c r="E772" s="9"/>
    </row>
    <row r="773" spans="1:5" ht="13.5">
      <c r="A773" s="5"/>
      <c r="B773" s="5"/>
      <c r="C773" s="5"/>
      <c r="D773" s="5"/>
      <c r="E773" s="9"/>
    </row>
    <row r="774" spans="1:5" ht="13.5">
      <c r="A774" s="5"/>
      <c r="B774" s="5"/>
      <c r="C774" s="5"/>
      <c r="D774" s="5"/>
      <c r="E774" s="9"/>
    </row>
    <row r="775" spans="1:5" ht="13.5">
      <c r="A775" s="5"/>
      <c r="B775" s="5"/>
      <c r="C775" s="5"/>
      <c r="D775" s="5"/>
      <c r="E775" s="9"/>
    </row>
    <row r="776" spans="1:5" ht="13.5">
      <c r="A776" s="5"/>
      <c r="B776" s="5"/>
      <c r="C776" s="5"/>
      <c r="D776" s="5"/>
      <c r="E776" s="9"/>
    </row>
    <row r="777" spans="1:5" ht="13.5">
      <c r="A777" s="5"/>
      <c r="B777" s="5"/>
      <c r="C777" s="5"/>
      <c r="D777" s="5"/>
      <c r="E777" s="9"/>
    </row>
    <row r="778" spans="1:5" ht="13.5">
      <c r="A778" s="5"/>
      <c r="B778" s="5"/>
      <c r="C778" s="5"/>
      <c r="D778" s="5"/>
      <c r="E778" s="9"/>
    </row>
    <row r="779" spans="1:5" ht="13.5">
      <c r="A779" s="5"/>
      <c r="B779" s="5"/>
      <c r="C779" s="5"/>
      <c r="D779" s="5"/>
      <c r="E779" s="9"/>
    </row>
    <row r="780" spans="1:5" ht="13.5">
      <c r="A780" s="5"/>
      <c r="B780" s="5"/>
      <c r="C780" s="5"/>
      <c r="D780" s="5"/>
      <c r="E780" s="9"/>
    </row>
    <row r="781" spans="1:5" ht="13.5">
      <c r="A781" s="5"/>
      <c r="B781" s="5"/>
      <c r="C781" s="5"/>
      <c r="D781" s="5"/>
      <c r="E781" s="9"/>
    </row>
    <row r="782" spans="1:5" ht="13.5">
      <c r="A782" s="5"/>
      <c r="B782" s="5"/>
      <c r="C782" s="5"/>
      <c r="D782" s="5"/>
      <c r="E782" s="9"/>
    </row>
    <row r="783" spans="1:5" ht="13.5">
      <c r="A783" s="5"/>
      <c r="B783" s="5"/>
      <c r="C783" s="5"/>
      <c r="D783" s="5"/>
      <c r="E783" s="9"/>
    </row>
    <row r="784" spans="1:5" ht="13.5">
      <c r="A784" s="5"/>
      <c r="B784" s="5"/>
      <c r="C784" s="5"/>
      <c r="D784" s="5"/>
      <c r="E784" s="9"/>
    </row>
    <row r="785" spans="1:5" ht="13.5">
      <c r="A785" s="5"/>
      <c r="B785" s="5"/>
      <c r="C785" s="5"/>
      <c r="D785" s="5"/>
      <c r="E785" s="9"/>
    </row>
    <row r="786" spans="1:5" ht="13.5">
      <c r="A786" s="5"/>
      <c r="B786" s="5"/>
      <c r="C786" s="5"/>
      <c r="D786" s="5"/>
      <c r="E786" s="9"/>
    </row>
    <row r="787" spans="1:5" ht="13.5">
      <c r="A787" s="5"/>
      <c r="B787" s="5"/>
      <c r="C787" s="5"/>
      <c r="D787" s="5"/>
      <c r="E787" s="9"/>
    </row>
    <row r="788" spans="1:5" ht="13.5">
      <c r="A788" s="5"/>
      <c r="B788" s="5"/>
      <c r="C788" s="5"/>
      <c r="D788" s="5"/>
      <c r="E788" s="9"/>
    </row>
    <row r="789" spans="1:5" ht="13.5">
      <c r="A789" s="5"/>
      <c r="B789" s="5"/>
      <c r="C789" s="5"/>
      <c r="D789" s="5"/>
      <c r="E789" s="9"/>
    </row>
    <row r="790" spans="1:5" ht="13.5">
      <c r="A790" s="5"/>
      <c r="B790" s="5"/>
      <c r="C790" s="5"/>
      <c r="D790" s="5"/>
      <c r="E790" s="9"/>
    </row>
    <row r="791" spans="1:5" ht="13.5">
      <c r="A791" s="5"/>
      <c r="B791" s="5"/>
      <c r="C791" s="5"/>
      <c r="D791" s="5"/>
      <c r="E791" s="9"/>
    </row>
    <row r="792" spans="1:5" ht="13.5">
      <c r="A792" s="5"/>
      <c r="B792" s="5"/>
      <c r="C792" s="5"/>
      <c r="D792" s="5"/>
      <c r="E792" s="9"/>
    </row>
    <row r="793" spans="1:5" ht="13.5">
      <c r="A793" s="5"/>
      <c r="B793" s="5"/>
      <c r="C793" s="5"/>
      <c r="D793" s="5"/>
      <c r="E793" s="9"/>
    </row>
    <row r="794" spans="1:5" ht="13.5">
      <c r="A794" s="5"/>
      <c r="B794" s="5"/>
      <c r="C794" s="6"/>
      <c r="D794" s="5"/>
      <c r="E794" s="9"/>
    </row>
    <row r="795" spans="1:5" ht="13.5">
      <c r="A795" s="5"/>
      <c r="B795" s="5"/>
      <c r="C795" s="5"/>
      <c r="D795" s="5"/>
      <c r="E795" s="9"/>
    </row>
    <row r="796" spans="1:5" ht="13.5">
      <c r="A796" s="5"/>
      <c r="B796" s="5"/>
      <c r="C796" s="5"/>
      <c r="D796" s="5"/>
      <c r="E796" s="9"/>
    </row>
    <row r="797" spans="1:5" ht="13.5">
      <c r="A797" s="5"/>
      <c r="B797" s="5"/>
      <c r="C797" s="7"/>
      <c r="D797" s="5"/>
      <c r="E797" s="9"/>
    </row>
    <row r="798" spans="1:5" ht="13.5">
      <c r="A798" s="5"/>
      <c r="B798" s="5"/>
      <c r="C798" s="5"/>
      <c r="D798" s="5"/>
      <c r="E798" s="9"/>
    </row>
    <row r="799" spans="1:5" ht="13.5">
      <c r="A799" s="5"/>
      <c r="B799" s="5"/>
      <c r="C799" s="5"/>
      <c r="D799" s="5"/>
      <c r="E799" s="9"/>
    </row>
    <row r="800" spans="1:5" ht="13.5">
      <c r="A800" s="5"/>
      <c r="B800" s="5"/>
      <c r="C800" s="5"/>
      <c r="D800" s="5"/>
      <c r="E800" s="9"/>
    </row>
    <row r="801" spans="1:5" ht="13.5">
      <c r="A801" s="5"/>
      <c r="B801" s="5"/>
      <c r="C801" s="5"/>
      <c r="D801" s="5"/>
      <c r="E801" s="9"/>
    </row>
    <row r="802" spans="1:5" ht="13.5">
      <c r="A802" s="5"/>
      <c r="B802" s="5"/>
      <c r="C802" s="5"/>
      <c r="D802" s="5"/>
      <c r="E802" s="9"/>
    </row>
    <row r="803" spans="1:5" ht="13.5">
      <c r="A803" s="5"/>
      <c r="B803" s="5"/>
      <c r="C803" s="5"/>
      <c r="D803" s="5"/>
      <c r="E803" s="9"/>
    </row>
    <row r="804" spans="1:5" ht="13.5">
      <c r="A804" s="5"/>
      <c r="B804" s="8"/>
      <c r="C804" s="8"/>
      <c r="D804" s="6"/>
      <c r="E804" s="9"/>
    </row>
    <row r="805" spans="1:5" ht="13.5">
      <c r="A805" s="8"/>
      <c r="B805" s="8"/>
      <c r="C805" s="8"/>
      <c r="D805" s="6"/>
      <c r="E805" s="9"/>
    </row>
    <row r="806" spans="1:5" ht="13.5">
      <c r="A806" s="5"/>
      <c r="B806" s="6"/>
      <c r="C806" s="6"/>
      <c r="D806" s="5"/>
      <c r="E806" s="9"/>
    </row>
    <row r="807" spans="1:5" ht="13.5">
      <c r="A807" s="5"/>
      <c r="B807" s="5"/>
      <c r="C807" s="5"/>
      <c r="D807" s="5"/>
      <c r="E807" s="9"/>
    </row>
    <row r="808" spans="1:5" ht="13.5">
      <c r="A808" s="5"/>
      <c r="B808" s="6"/>
      <c r="C808" s="6"/>
      <c r="D808" s="6"/>
      <c r="E808" s="9"/>
    </row>
    <row r="809" spans="1:5" ht="13.5">
      <c r="A809" s="5"/>
      <c r="B809" s="7"/>
      <c r="C809" s="7"/>
      <c r="D809" s="7"/>
      <c r="E809" s="9"/>
    </row>
    <row r="810" spans="1:5" ht="13.5">
      <c r="A810" s="5"/>
      <c r="B810" s="7"/>
      <c r="C810" s="7"/>
      <c r="D810" s="7"/>
      <c r="E810" s="9"/>
    </row>
    <row r="811" spans="1:5" ht="13.5">
      <c r="A811" s="5"/>
      <c r="B811" s="7"/>
      <c r="C811" s="7"/>
      <c r="D811" s="7"/>
      <c r="E811" s="9"/>
    </row>
    <row r="812" spans="1:5" ht="13.5">
      <c r="A812" s="5"/>
      <c r="B812" s="7"/>
      <c r="C812" s="7"/>
      <c r="D812" s="7"/>
      <c r="E812" s="9"/>
    </row>
    <row r="813" spans="1:5" ht="13.5">
      <c r="A813" s="5"/>
      <c r="B813" s="7"/>
      <c r="C813" s="7"/>
      <c r="D813" s="7"/>
      <c r="E813" s="9"/>
    </row>
    <row r="814" ht="13.5">
      <c r="E814" s="9"/>
    </row>
    <row r="815" ht="13.5">
      <c r="E815" s="9"/>
    </row>
    <row r="816" ht="13.5">
      <c r="E816" s="9"/>
    </row>
    <row r="817" ht="13.5">
      <c r="E817" s="9"/>
    </row>
    <row r="818" ht="13.5">
      <c r="E818" s="9"/>
    </row>
    <row r="819" ht="13.5">
      <c r="E819" s="9"/>
    </row>
    <row r="820" ht="13.5">
      <c r="E820" s="9"/>
    </row>
    <row r="821" ht="13.5">
      <c r="E821" s="9"/>
    </row>
    <row r="822" ht="13.5">
      <c r="E822" s="9"/>
    </row>
    <row r="823" ht="13.5">
      <c r="E823" s="9"/>
    </row>
    <row r="824" ht="13.5">
      <c r="E824" s="9"/>
    </row>
    <row r="825" ht="13.5">
      <c r="E825" s="9"/>
    </row>
    <row r="826" ht="13.5">
      <c r="E826" s="9"/>
    </row>
    <row r="827" ht="13.5">
      <c r="E827" s="9"/>
    </row>
    <row r="828" ht="13.5">
      <c r="E828" s="9"/>
    </row>
    <row r="829" ht="13.5">
      <c r="E829" s="9"/>
    </row>
  </sheetData>
  <sheetProtection/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2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6" width="14.00390625" style="0" customWidth="1"/>
  </cols>
  <sheetData>
    <row r="1" spans="2:6" ht="13.5">
      <c r="B1" s="142" t="s">
        <v>163</v>
      </c>
      <c r="C1" s="142"/>
      <c r="D1" s="149"/>
      <c r="E1" s="149"/>
      <c r="F1" s="149"/>
    </row>
    <row r="2" spans="2:6" ht="13.5">
      <c r="B2" s="142" t="s">
        <v>164</v>
      </c>
      <c r="C2" s="142"/>
      <c r="D2" s="149"/>
      <c r="E2" s="149"/>
      <c r="F2" s="149"/>
    </row>
    <row r="3" spans="2:6" ht="13.5">
      <c r="B3" s="143"/>
      <c r="C3" s="143"/>
      <c r="D3" s="150"/>
      <c r="E3" s="150"/>
      <c r="F3" s="150"/>
    </row>
    <row r="4" spans="2:6" ht="54">
      <c r="B4" s="143" t="s">
        <v>165</v>
      </c>
      <c r="C4" s="143"/>
      <c r="D4" s="150"/>
      <c r="E4" s="150"/>
      <c r="F4" s="150"/>
    </row>
    <row r="5" spans="2:6" ht="13.5">
      <c r="B5" s="143"/>
      <c r="C5" s="143"/>
      <c r="D5" s="150"/>
      <c r="E5" s="150"/>
      <c r="F5" s="150"/>
    </row>
    <row r="6" spans="2:6" ht="13.5">
      <c r="B6" s="142" t="s">
        <v>166</v>
      </c>
      <c r="C6" s="142"/>
      <c r="D6" s="149"/>
      <c r="E6" s="149" t="s">
        <v>167</v>
      </c>
      <c r="F6" s="149" t="s">
        <v>168</v>
      </c>
    </row>
    <row r="7" spans="2:6" ht="14.25" thickBot="1">
      <c r="B7" s="143"/>
      <c r="C7" s="143"/>
      <c r="D7" s="150"/>
      <c r="E7" s="150"/>
      <c r="F7" s="150"/>
    </row>
    <row r="8" spans="2:6" ht="40.5">
      <c r="B8" s="144" t="s">
        <v>169</v>
      </c>
      <c r="C8" s="145"/>
      <c r="D8" s="151"/>
      <c r="E8" s="151">
        <v>15</v>
      </c>
      <c r="F8" s="152"/>
    </row>
    <row r="9" spans="2:6" ht="27">
      <c r="B9" s="146"/>
      <c r="C9" s="143"/>
      <c r="D9" s="150"/>
      <c r="E9" s="153" t="s">
        <v>170</v>
      </c>
      <c r="F9" s="154" t="s">
        <v>176</v>
      </c>
    </row>
    <row r="10" spans="2:6" ht="27">
      <c r="B10" s="146"/>
      <c r="C10" s="143"/>
      <c r="D10" s="150"/>
      <c r="E10" s="153" t="s">
        <v>171</v>
      </c>
      <c r="F10" s="154"/>
    </row>
    <row r="11" spans="2:6" ht="27">
      <c r="B11" s="146"/>
      <c r="C11" s="143"/>
      <c r="D11" s="150"/>
      <c r="E11" s="153" t="s">
        <v>172</v>
      </c>
      <c r="F11" s="154"/>
    </row>
    <row r="12" spans="2:6" ht="27">
      <c r="B12" s="146"/>
      <c r="C12" s="143"/>
      <c r="D12" s="150"/>
      <c r="E12" s="153" t="s">
        <v>173</v>
      </c>
      <c r="F12" s="154"/>
    </row>
    <row r="13" spans="2:6" ht="27">
      <c r="B13" s="146"/>
      <c r="C13" s="143"/>
      <c r="D13" s="150"/>
      <c r="E13" s="153" t="s">
        <v>174</v>
      </c>
      <c r="F13" s="154"/>
    </row>
    <row r="14" spans="2:6" ht="27">
      <c r="B14" s="146"/>
      <c r="C14" s="143"/>
      <c r="D14" s="150"/>
      <c r="E14" s="153" t="s">
        <v>175</v>
      </c>
      <c r="F14" s="154"/>
    </row>
    <row r="15" spans="2:6" ht="27">
      <c r="B15" s="146"/>
      <c r="C15" s="143"/>
      <c r="D15" s="150"/>
      <c r="E15" s="153" t="s">
        <v>177</v>
      </c>
      <c r="F15" s="154" t="s">
        <v>176</v>
      </c>
    </row>
    <row r="16" spans="2:6" ht="27">
      <c r="B16" s="146"/>
      <c r="C16" s="143"/>
      <c r="D16" s="150"/>
      <c r="E16" s="153" t="s">
        <v>178</v>
      </c>
      <c r="F16" s="154"/>
    </row>
    <row r="17" spans="2:6" ht="27">
      <c r="B17" s="146"/>
      <c r="C17" s="143"/>
      <c r="D17" s="150"/>
      <c r="E17" s="153" t="s">
        <v>179</v>
      </c>
      <c r="F17" s="154"/>
    </row>
    <row r="18" spans="2:6" ht="27">
      <c r="B18" s="146"/>
      <c r="C18" s="143"/>
      <c r="D18" s="150"/>
      <c r="E18" s="153" t="s">
        <v>180</v>
      </c>
      <c r="F18" s="154"/>
    </row>
    <row r="19" spans="2:6" ht="27">
      <c r="B19" s="146"/>
      <c r="C19" s="143"/>
      <c r="D19" s="150"/>
      <c r="E19" s="153" t="s">
        <v>181</v>
      </c>
      <c r="F19" s="154"/>
    </row>
    <row r="20" spans="2:6" ht="27.75" thickBot="1">
      <c r="B20" s="147"/>
      <c r="C20" s="148"/>
      <c r="D20" s="155"/>
      <c r="E20" s="156" t="s">
        <v>182</v>
      </c>
      <c r="F20" s="157"/>
    </row>
    <row r="21" spans="2:6" ht="13.5">
      <c r="B21" s="143"/>
      <c r="C21" s="143"/>
      <c r="D21" s="150"/>
      <c r="E21" s="150"/>
      <c r="F21" s="150"/>
    </row>
    <row r="22" spans="2:6" ht="13.5">
      <c r="B22" s="143"/>
      <c r="C22" s="143"/>
      <c r="D22" s="150"/>
      <c r="E22" s="150"/>
      <c r="F22" s="150"/>
    </row>
  </sheetData>
  <sheetProtection/>
  <hyperlinks>
    <hyperlink ref="E9" location="'男子一覧表'!L6:L19" display="'男子一覧表'!L6:L19"/>
    <hyperlink ref="E10" location="'男子一覧表'!O6:O36" display="'男子一覧表'!O6:O36"/>
    <hyperlink ref="E11" location="'男子一覧表'!L20:L36" display="'男子一覧表'!L20:L36"/>
    <hyperlink ref="E12" location="'男子一覧表'!AD30" display="'男子一覧表'!AD30"/>
    <hyperlink ref="E13" location="'男子一覧表'!R6:R36" display="'男子一覧表'!R6:R36"/>
    <hyperlink ref="E14" location="'男子一覧表'!B6:B35" display="'男子一覧表'!B6:B35"/>
    <hyperlink ref="E15" location="'女子一覧表'!AD30" display="'女子一覧表'!AD30"/>
    <hyperlink ref="E16" location="'女子一覧表'!L6:L36" display="'女子一覧表'!L6:L36"/>
    <hyperlink ref="E17" location="'女子一覧表'!O6:O36" display="'女子一覧表'!O6:O36"/>
    <hyperlink ref="E18" location="'女子一覧表'!AH20" display="'女子一覧表'!AH20"/>
    <hyperlink ref="E19" location="'女子一覧表'!R6:R36" display="'女子一覧表'!R6:R36"/>
    <hyperlink ref="E20" location="'女子一覧表'!B6:B35" display="'女子一覧表'!B6:B35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ujibe</dc:creator>
  <cp:keywords/>
  <dc:description/>
  <cp:lastModifiedBy>新井田幸三</cp:lastModifiedBy>
  <cp:lastPrinted>2015-07-07T13:49:37Z</cp:lastPrinted>
  <dcterms:created xsi:type="dcterms:W3CDTF">2004-08-17T03:57:31Z</dcterms:created>
  <dcterms:modified xsi:type="dcterms:W3CDTF">2015-07-08T15:44:32Z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